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<sst xmlns="http://schemas.openxmlformats.org/spreadsheetml/2006/main" count="245" uniqueCount="142">
  <si>
    <t>Tabel. Informație privind calcularea bugetului instituțiilor de învățămînt pentru anul 2014</t>
  </si>
  <si>
    <r>
      <t xml:space="preserve">Total transferuri:  </t>
    </r>
    <r>
      <rPr>
        <b/>
        <sz val="12"/>
        <color indexed="10"/>
        <rFont val="Arial"/>
        <family val="2"/>
      </rPr>
      <t>107279,3 mii lei</t>
    </r>
  </si>
  <si>
    <t xml:space="preserve">Denumirea instituţiei </t>
  </si>
  <si>
    <t>Localitatea</t>
  </si>
  <si>
    <t>Tip instituţie</t>
  </si>
  <si>
    <t>Limba de predare</t>
  </si>
  <si>
    <r>
      <t xml:space="preserve">Nr. efectiv  de elevi       </t>
    </r>
    <r>
      <rPr>
        <b/>
        <sz val="11"/>
        <color indexed="10"/>
        <rFont val="Calibri"/>
        <family val="2"/>
      </rPr>
      <t xml:space="preserve"> cl  I-IV</t>
    </r>
  </si>
  <si>
    <r>
      <t xml:space="preserve">Nr. efectiv  de elevi        </t>
    </r>
    <r>
      <rPr>
        <b/>
        <sz val="11"/>
        <color indexed="10"/>
        <rFont val="Calibri"/>
        <family val="2"/>
      </rPr>
      <t>cl  V-IX</t>
    </r>
  </si>
  <si>
    <r>
      <t xml:space="preserve">Nr. efectiv  de elevi </t>
    </r>
    <r>
      <rPr>
        <b/>
        <sz val="11"/>
        <color indexed="10"/>
        <rFont val="Calibri"/>
        <family val="2"/>
      </rPr>
      <t>cl X-XII</t>
    </r>
  </si>
  <si>
    <r>
      <t xml:space="preserve">Total nr.efectiv de elevi  la </t>
    </r>
    <r>
      <rPr>
        <b/>
        <sz val="11"/>
        <color indexed="10"/>
        <rFont val="Calibri"/>
        <family val="2"/>
      </rPr>
      <t>01.10.2013</t>
    </r>
  </si>
  <si>
    <r>
      <t xml:space="preserve">Numar de elevi ponderați, </t>
    </r>
    <r>
      <rPr>
        <b/>
        <sz val="11"/>
        <color indexed="10"/>
        <rFont val="Calibri"/>
        <family val="2"/>
      </rPr>
      <t>01.10.2013</t>
    </r>
  </si>
  <si>
    <r>
      <t xml:space="preserve">Bugetul calculat în bază de formulă </t>
    </r>
    <r>
      <rPr>
        <b/>
        <sz val="11"/>
        <color indexed="10"/>
        <rFont val="Calibri"/>
        <family val="2"/>
      </rPr>
      <t>(mii lei)</t>
    </r>
  </si>
  <si>
    <r>
      <t xml:space="preserve">Repartiza   rea mijl.financiare din fondul pentru ed. incluzivă </t>
    </r>
    <r>
      <rPr>
        <b/>
        <sz val="11"/>
        <color indexed="10"/>
        <rFont val="Calibri"/>
        <family val="2"/>
      </rPr>
      <t>(mii lei), 2%</t>
    </r>
  </si>
  <si>
    <r>
      <t xml:space="preserve">Bugetul calculat pe bază de formulă, plus componenta raională și alocatiile pentru ed. incluzivă       </t>
    </r>
    <r>
      <rPr>
        <b/>
        <sz val="11"/>
        <color indexed="10"/>
        <rFont val="Calibri"/>
        <family val="2"/>
      </rPr>
      <t xml:space="preserve"> (mii lei)</t>
    </r>
  </si>
  <si>
    <t xml:space="preserve">Finanţarea în afara formulei </t>
  </si>
  <si>
    <r>
      <t xml:space="preserve">Bugetul total al şcolii           </t>
    </r>
    <r>
      <rPr>
        <b/>
        <sz val="11"/>
        <color indexed="10"/>
        <rFont val="Calibri"/>
        <family val="2"/>
      </rPr>
      <t>(mii lei)</t>
    </r>
  </si>
  <si>
    <r>
      <t xml:space="preserve">Fondul p/u ed.incluzivă                   </t>
    </r>
    <r>
      <rPr>
        <b/>
        <sz val="11"/>
        <color indexed="10"/>
        <rFont val="Calibri"/>
        <family val="2"/>
      </rPr>
      <t xml:space="preserve"> (mii lei)</t>
    </r>
  </si>
  <si>
    <r>
      <t xml:space="preserve">Deficitul bugetar estimat </t>
    </r>
    <r>
      <rPr>
        <b/>
        <sz val="11"/>
        <color indexed="10"/>
        <rFont val="Calibri"/>
        <family val="2"/>
      </rPr>
      <t>(mii lei)</t>
    </r>
  </si>
  <si>
    <t xml:space="preserve">din care repartizat la data de </t>
  </si>
  <si>
    <r>
      <t xml:space="preserve">Total         </t>
    </r>
    <r>
      <rPr>
        <b/>
        <sz val="11"/>
        <color indexed="10"/>
        <rFont val="Calibri"/>
        <family val="2"/>
      </rPr>
      <t xml:space="preserve"> (mii lei)</t>
    </r>
  </si>
  <si>
    <t>Transportarea elevilor</t>
  </si>
  <si>
    <t>Cazarea în cămin</t>
  </si>
  <si>
    <t>Acoperi-rea deficitu-lui bugetar</t>
  </si>
  <si>
    <t>Reparații și construcții</t>
  </si>
  <si>
    <t>Procurări</t>
  </si>
  <si>
    <t>Altele</t>
  </si>
  <si>
    <t>Mijloace nedistribuite</t>
  </si>
  <si>
    <r>
      <t xml:space="preserve">Total          </t>
    </r>
    <r>
      <rPr>
        <b/>
        <sz val="11"/>
        <color indexed="10"/>
        <rFont val="Calibri"/>
        <family val="2"/>
      </rPr>
      <t>(mii lei)</t>
    </r>
  </si>
  <si>
    <r>
      <t xml:space="preserve">Alimentaţia  elevilor    </t>
    </r>
    <r>
      <rPr>
        <sz val="11"/>
        <color indexed="10"/>
        <rFont val="Calibri"/>
        <family val="2"/>
      </rPr>
      <t>cl.I-IV</t>
    </r>
  </si>
  <si>
    <t xml:space="preserve">Pentru zona de securitate </t>
  </si>
  <si>
    <t>p/u studierea limbilor minorităţilor</t>
  </si>
  <si>
    <t>grupe pregătitoare</t>
  </si>
  <si>
    <t>Alte venituri</t>
  </si>
  <si>
    <t>22=11+13+21</t>
  </si>
  <si>
    <t>29=22+23</t>
  </si>
  <si>
    <t xml:space="preserve">LT "M. Sadoveanu" </t>
  </si>
  <si>
    <t>Hâncești</t>
  </si>
  <si>
    <t>româna</t>
  </si>
  <si>
    <t>x</t>
  </si>
  <si>
    <t xml:space="preserve">LT "M. Eminescu" </t>
  </si>
  <si>
    <t xml:space="preserve">LT "M. Lomonosov" </t>
  </si>
  <si>
    <t>rusa</t>
  </si>
  <si>
    <t>LT Bobeica</t>
  </si>
  <si>
    <t>Bobeica</t>
  </si>
  <si>
    <t>LT "A. Donici" Ciuciuleni</t>
  </si>
  <si>
    <t>Ciuciuleni</t>
  </si>
  <si>
    <t>LT "Şt. Holban" Cărpineni</t>
  </si>
  <si>
    <t>Cărpineni</t>
  </si>
  <si>
    <t>LT "S. Andreev" Cioara</t>
  </si>
  <si>
    <t>Cioara</t>
  </si>
  <si>
    <t>Crasnoarmeiscoe</t>
  </si>
  <si>
    <t>rom./rusa</t>
  </si>
  <si>
    <t>LT  Lăpuşna</t>
  </si>
  <si>
    <t>Lăpușna</t>
  </si>
  <si>
    <t>LT"Cezar Radu" Leuşeni</t>
  </si>
  <si>
    <t>Leușeni</t>
  </si>
  <si>
    <t>LT  Mingir</t>
  </si>
  <si>
    <t>Mingir</t>
  </si>
  <si>
    <t xml:space="preserve">LT "Universum" </t>
  </si>
  <si>
    <t>Sărata Galbenă</t>
  </si>
  <si>
    <t>Total licee</t>
  </si>
  <si>
    <t xml:space="preserve">GM "M. Viteazul" </t>
  </si>
  <si>
    <t>GM Bălceana</t>
  </si>
  <si>
    <t>Bălceana</t>
  </si>
  <si>
    <t>GM Bozieni</t>
  </si>
  <si>
    <t>Bozieni</t>
  </si>
  <si>
    <t>GM Boghiceni</t>
  </si>
  <si>
    <t>Boghiceni</t>
  </si>
  <si>
    <t>GM Bujor</t>
  </si>
  <si>
    <t>Bujor</t>
  </si>
  <si>
    <t>GM " A. Bunduchi" Buţeni</t>
  </si>
  <si>
    <t>Buțeni</t>
  </si>
  <si>
    <t>GM Călmăţui</t>
  </si>
  <si>
    <t>Călmățui</t>
  </si>
  <si>
    <t>GM Caracui</t>
  </si>
  <si>
    <t>Caracui</t>
  </si>
  <si>
    <t>GM nr. 2 Cărpineni</t>
  </si>
  <si>
    <t>GM Căţeleni</t>
  </si>
  <si>
    <t>Cățeleni</t>
  </si>
  <si>
    <t>GM Cotul Morii</t>
  </si>
  <si>
    <t>Cotul Morii</t>
  </si>
  <si>
    <t>GM Dancu</t>
  </si>
  <si>
    <t>Dancu</t>
  </si>
  <si>
    <t>GM Drăguşenii Noi</t>
  </si>
  <si>
    <t>Dragușenii Noi</t>
  </si>
  <si>
    <t>GM Fundul-Galbenei</t>
  </si>
  <si>
    <t>Fundul Galbenei</t>
  </si>
  <si>
    <t>GM "K. Evteeva" Ivanovca</t>
  </si>
  <si>
    <t>Ivanovca</t>
  </si>
  <si>
    <t>GM Logăneşti</t>
  </si>
  <si>
    <t>Logănești</t>
  </si>
  <si>
    <t>GM Mireşti</t>
  </si>
  <si>
    <t>Mirești</t>
  </si>
  <si>
    <t>GM Mereşeni</t>
  </si>
  <si>
    <t>Mereșeni</t>
  </si>
  <si>
    <t>GM Nemţeni</t>
  </si>
  <si>
    <t>Nemțeni</t>
  </si>
  <si>
    <t>GM Negrea</t>
  </si>
  <si>
    <t>Negrea</t>
  </si>
  <si>
    <t>GM Obileni</t>
  </si>
  <si>
    <t>Obileni</t>
  </si>
  <si>
    <t>GM Oneşti</t>
  </si>
  <si>
    <t>Onești</t>
  </si>
  <si>
    <t>GM Paşcani</t>
  </si>
  <si>
    <t>Pășcani</t>
  </si>
  <si>
    <t>GM Pereni</t>
  </si>
  <si>
    <t>Pereni</t>
  </si>
  <si>
    <t>GM Pervomaiscoe</t>
  </si>
  <si>
    <t>Pervomaiscoe</t>
  </si>
  <si>
    <t>GM Pogăneşti</t>
  </si>
  <si>
    <t>Pogănești</t>
  </si>
  <si>
    <t>GM Sofia</t>
  </si>
  <si>
    <t>Sofia</t>
  </si>
  <si>
    <t>GM Stolniceni</t>
  </si>
  <si>
    <t>Stolniceni</t>
  </si>
  <si>
    <t>GM Secăreni</t>
  </si>
  <si>
    <t>Secăreni</t>
  </si>
  <si>
    <t>GM Tălăieşti</t>
  </si>
  <si>
    <t>Tălăiești</t>
  </si>
  <si>
    <t>GM (Topor) nr. 3 Cărpineni</t>
  </si>
  <si>
    <t>GM Voinescu</t>
  </si>
  <si>
    <t>Voinescu</t>
  </si>
  <si>
    <t>Total gimnazii</t>
  </si>
  <si>
    <t>ŞP Mingir</t>
  </si>
  <si>
    <t>ŞP Grădiniţă Fîrlădeni</t>
  </si>
  <si>
    <t>Fîrlădeni</t>
  </si>
  <si>
    <t>ŞP Grădiniţă Horjeşti</t>
  </si>
  <si>
    <t>Horjești</t>
  </si>
  <si>
    <t>ŞP Gr.  Sărata-Mereşeni</t>
  </si>
  <si>
    <t>Sărata Mereșeni</t>
  </si>
  <si>
    <t>ŞP Grădiniţă Şipoteni</t>
  </si>
  <si>
    <t>Șipoteni</t>
  </si>
  <si>
    <t>Total sc.primare</t>
  </si>
  <si>
    <t>Direcția Învățământ Hâncești</t>
  </si>
  <si>
    <t>MIJLOACE NEDISTRIBUITE</t>
  </si>
  <si>
    <t xml:space="preserve">Total raion </t>
  </si>
  <si>
    <t>transferul total de la Bugetul de stat</t>
  </si>
  <si>
    <t xml:space="preserve">LT "Dimitrie Cantemir" </t>
  </si>
  <si>
    <t>altele sunt pentru termoizolare, cofinantare proiect sistem incalzire</t>
  </si>
  <si>
    <t>reutilarea sistemului de incalzire</t>
  </si>
  <si>
    <t>conectare la retelele de gaz si instalare contoare</t>
  </si>
  <si>
    <t>Componenta raionala,  5% - alocările conf Deciziilor raional din 05 martie 2014 și din 04 iulie 2014.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</si>
</sst>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0"/>
      <color indexed="56"/>
      <name val="Arial"/>
      <family val="2"/>
    </font>
    <font>
      <sz val="10"/>
      <color indexed="8"/>
      <name val="Times New Roman"/>
      <family val="1"/>
    </font>
    <font>
      <b/>
      <i/>
      <sz val="10"/>
      <color indexed="56"/>
      <name val="Times New Roman"/>
      <family val="1"/>
    </font>
    <font>
      <sz val="12"/>
      <name val="Calibri"/>
      <family val="2"/>
    </font>
    <font>
      <b/>
      <sz val="10"/>
      <color indexed="5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i/>
      <sz val="12"/>
      <color indexed="56"/>
      <name val="Calibri"/>
      <family val="2"/>
    </font>
    <font>
      <sz val="10"/>
      <name val="Calibri"/>
      <family val="2"/>
    </font>
    <font>
      <b/>
      <i/>
      <sz val="10"/>
      <color indexed="56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2"/>
      <color indexed="56"/>
      <name val="Calibri"/>
      <family val="2"/>
    </font>
    <font>
      <b/>
      <sz val="12"/>
      <color indexed="36"/>
      <name val="Calibri"/>
      <family val="2"/>
    </font>
    <font>
      <i/>
      <sz val="10"/>
      <color indexed="8"/>
      <name val="Times New Roman"/>
      <family val="1"/>
    </font>
    <font>
      <b/>
      <sz val="10"/>
      <color indexed="56"/>
      <name val="Calibri"/>
      <family val="2"/>
    </font>
    <font>
      <b/>
      <sz val="10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i/>
      <u val="single"/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indexed="36"/>
      <name val="Calibri"/>
      <family val="2"/>
    </font>
    <font>
      <b/>
      <i/>
      <sz val="12"/>
      <color indexed="36"/>
      <name val="Calibri"/>
      <family val="2"/>
    </font>
    <font>
      <b/>
      <sz val="11"/>
      <color indexed="36"/>
      <name val="Calibri"/>
      <family val="2"/>
    </font>
    <font>
      <b/>
      <sz val="11"/>
      <color indexed="60"/>
      <name val="Arial"/>
      <family val="2"/>
    </font>
    <font>
      <b/>
      <sz val="12"/>
      <color indexed="18"/>
      <name val="Calibri"/>
      <family val="2"/>
    </font>
    <font>
      <sz val="12"/>
      <color indexed="60"/>
      <name val="Calibri"/>
      <family val="2"/>
    </font>
    <font>
      <b/>
      <sz val="12"/>
      <color indexed="3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2060"/>
      <name val="Arial"/>
      <family val="2"/>
    </font>
    <font>
      <sz val="10"/>
      <color rgb="FF000000"/>
      <name val="Times New Roman"/>
      <family val="1"/>
    </font>
    <font>
      <b/>
      <i/>
      <sz val="10"/>
      <color rgb="FF002060"/>
      <name val="Times New Roman"/>
      <family val="1"/>
    </font>
    <font>
      <b/>
      <sz val="10"/>
      <color rgb="FF002060"/>
      <name val="Arial"/>
      <family val="2"/>
    </font>
    <font>
      <sz val="12"/>
      <color rgb="FF000000"/>
      <name val="Calibri"/>
      <family val="2"/>
    </font>
    <font>
      <b/>
      <i/>
      <sz val="12"/>
      <color rgb="FF002060"/>
      <name val="Calibri"/>
      <family val="2"/>
    </font>
    <font>
      <b/>
      <i/>
      <sz val="10"/>
      <color rgb="FF00206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2"/>
      <color rgb="FF002060"/>
      <name val="Calibri"/>
      <family val="2"/>
    </font>
    <font>
      <b/>
      <sz val="12"/>
      <color theme="7" tint="-0.24997000396251678"/>
      <name val="Calibri"/>
      <family val="2"/>
    </font>
    <font>
      <i/>
      <sz val="10"/>
      <color rgb="FF000000"/>
      <name val="Times New Roman"/>
      <family val="1"/>
    </font>
    <font>
      <b/>
      <sz val="10"/>
      <color rgb="FF00206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1"/>
      <color rgb="FFFF0000"/>
      <name val="Times New Roman"/>
      <family val="1"/>
    </font>
    <font>
      <sz val="11"/>
      <color rgb="FF7030A0"/>
      <name val="Calibri"/>
      <family val="2"/>
    </font>
    <font>
      <b/>
      <sz val="12"/>
      <color rgb="FF7030A0"/>
      <name val="Calibri"/>
      <family val="2"/>
    </font>
    <font>
      <b/>
      <i/>
      <sz val="12"/>
      <color rgb="FF7030A0"/>
      <name val="Calibri"/>
      <family val="2"/>
    </font>
    <font>
      <b/>
      <sz val="11"/>
      <color rgb="FF7030A0"/>
      <name val="Calibri"/>
      <family val="2"/>
    </font>
    <font>
      <b/>
      <sz val="11"/>
      <color rgb="FFC00000"/>
      <name val="Arial"/>
      <family val="2"/>
    </font>
    <font>
      <b/>
      <sz val="12"/>
      <color theme="3" tint="-0.24997000396251678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</font>
    <font>
      <b/>
      <sz val="12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10" xfId="35" applyNumberFormat="1" applyFont="1" applyFill="1" applyBorder="1" applyAlignment="1">
      <alignment horizontal="center"/>
      <protection/>
    </xf>
    <xf numFmtId="3" fontId="3" fillId="0" borderId="11" xfId="35" applyNumberFormat="1" applyFont="1" applyFill="1" applyBorder="1" applyAlignment="1">
      <alignment horizontal="center"/>
      <protection/>
    </xf>
    <xf numFmtId="3" fontId="2" fillId="0" borderId="12" xfId="35" applyNumberFormat="1" applyFont="1" applyBorder="1">
      <alignment/>
      <protection/>
    </xf>
    <xf numFmtId="173" fontId="2" fillId="0" borderId="13" xfId="35" applyNumberFormat="1" applyFont="1" applyFill="1" applyBorder="1">
      <alignment/>
      <protection/>
    </xf>
    <xf numFmtId="173" fontId="2" fillId="0" borderId="14" xfId="35" applyNumberFormat="1" applyFont="1" applyFill="1" applyBorder="1">
      <alignment/>
      <protection/>
    </xf>
    <xf numFmtId="173" fontId="2" fillId="0" borderId="15" xfId="35" applyNumberFormat="1" applyFont="1" applyFill="1" applyBorder="1">
      <alignment/>
      <protection/>
    </xf>
    <xf numFmtId="173" fontId="2" fillId="0" borderId="16" xfId="35" applyNumberFormat="1" applyFont="1" applyFill="1" applyBorder="1">
      <alignment/>
      <protection/>
    </xf>
    <xf numFmtId="173" fontId="2" fillId="33" borderId="15" xfId="35" applyNumberFormat="1" applyFont="1" applyFill="1" applyBorder="1">
      <alignment/>
      <protection/>
    </xf>
    <xf numFmtId="173" fontId="2" fillId="33" borderId="16" xfId="35" applyNumberFormat="1" applyFont="1" applyFill="1" applyBorder="1">
      <alignment/>
      <protection/>
    </xf>
    <xf numFmtId="173" fontId="2" fillId="0" borderId="15" xfId="35" applyNumberFormat="1" applyFont="1" applyBorder="1">
      <alignment/>
      <protection/>
    </xf>
    <xf numFmtId="173" fontId="2" fillId="0" borderId="16" xfId="35" applyNumberFormat="1" applyFont="1" applyBorder="1">
      <alignment/>
      <protection/>
    </xf>
    <xf numFmtId="173" fontId="80" fillId="0" borderId="15" xfId="35" applyNumberFormat="1" applyFont="1" applyBorder="1">
      <alignment/>
      <protection/>
    </xf>
    <xf numFmtId="173" fontId="80" fillId="0" borderId="16" xfId="35" applyNumberFormat="1" applyFont="1" applyBorder="1">
      <alignment/>
      <protection/>
    </xf>
    <xf numFmtId="3" fontId="80" fillId="0" borderId="11" xfId="35" applyNumberFormat="1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3" fontId="2" fillId="0" borderId="17" xfId="35" applyNumberFormat="1" applyFont="1" applyFill="1" applyBorder="1">
      <alignment/>
      <protection/>
    </xf>
    <xf numFmtId="173" fontId="2" fillId="0" borderId="18" xfId="35" applyNumberFormat="1" applyFont="1" applyFill="1" applyBorder="1">
      <alignment/>
      <protection/>
    </xf>
    <xf numFmtId="3" fontId="3" fillId="0" borderId="19" xfId="35" applyNumberFormat="1" applyFont="1" applyFill="1" applyBorder="1" applyAlignment="1">
      <alignment horizontal="center"/>
      <protection/>
    </xf>
    <xf numFmtId="3" fontId="3" fillId="0" borderId="20" xfId="35" applyNumberFormat="1" applyFont="1" applyFill="1" applyBorder="1" applyAlignment="1">
      <alignment horizontal="center"/>
      <protection/>
    </xf>
    <xf numFmtId="173" fontId="2" fillId="0" borderId="18" xfId="35" applyNumberFormat="1" applyFont="1" applyBorder="1">
      <alignment/>
      <protection/>
    </xf>
    <xf numFmtId="3" fontId="5" fillId="0" borderId="17" xfId="35" applyNumberFormat="1" applyFont="1" applyBorder="1">
      <alignment/>
      <protection/>
    </xf>
    <xf numFmtId="3" fontId="5" fillId="0" borderId="13" xfId="35" applyNumberFormat="1" applyFont="1" applyFill="1" applyBorder="1">
      <alignment/>
      <protection/>
    </xf>
    <xf numFmtId="0" fontId="81" fillId="0" borderId="15" xfId="0" applyFont="1" applyBorder="1" applyAlignment="1">
      <alignment wrapText="1"/>
    </xf>
    <xf numFmtId="0" fontId="82" fillId="0" borderId="15" xfId="0" applyFont="1" applyBorder="1" applyAlignment="1">
      <alignment wrapText="1"/>
    </xf>
    <xf numFmtId="3" fontId="2" fillId="33" borderId="15" xfId="35" applyNumberFormat="1" applyFont="1" applyFill="1" applyBorder="1" applyAlignment="1">
      <alignment horizontal="left"/>
      <protection/>
    </xf>
    <xf numFmtId="3" fontId="80" fillId="33" borderId="15" xfId="35" applyNumberFormat="1" applyFont="1" applyFill="1" applyBorder="1" applyAlignment="1">
      <alignment horizontal="left"/>
      <protection/>
    </xf>
    <xf numFmtId="3" fontId="2" fillId="0" borderId="15" xfId="35" applyNumberFormat="1" applyFont="1" applyBorder="1" applyAlignment="1">
      <alignment horizontal="left"/>
      <protection/>
    </xf>
    <xf numFmtId="173" fontId="2" fillId="0" borderId="17" xfId="35" applyNumberFormat="1" applyFont="1" applyBorder="1">
      <alignment/>
      <protection/>
    </xf>
    <xf numFmtId="3" fontId="33" fillId="0" borderId="17" xfId="35" applyNumberFormat="1" applyFont="1" applyFill="1" applyBorder="1">
      <alignment/>
      <protection/>
    </xf>
    <xf numFmtId="3" fontId="0" fillId="0" borderId="0" xfId="0" applyNumberFormat="1" applyAlignment="1">
      <alignment/>
    </xf>
    <xf numFmtId="173" fontId="80" fillId="33" borderId="15" xfId="35" applyNumberFormat="1" applyFont="1" applyFill="1" applyBorder="1">
      <alignment/>
      <protection/>
    </xf>
    <xf numFmtId="173" fontId="80" fillId="33" borderId="16" xfId="35" applyNumberFormat="1" applyFont="1" applyFill="1" applyBorder="1">
      <alignment/>
      <protection/>
    </xf>
    <xf numFmtId="3" fontId="80" fillId="0" borderId="11" xfId="35" applyNumberFormat="1" applyFont="1" applyFill="1" applyBorder="1" applyAlignment="1">
      <alignment horizontal="center"/>
      <protection/>
    </xf>
    <xf numFmtId="3" fontId="9" fillId="0" borderId="14" xfId="35" applyNumberFormat="1" applyFont="1" applyFill="1" applyBorder="1">
      <alignment/>
      <protection/>
    </xf>
    <xf numFmtId="173" fontId="10" fillId="0" borderId="14" xfId="35" applyNumberFormat="1" applyFont="1" applyFill="1" applyBorder="1">
      <alignment/>
      <protection/>
    </xf>
    <xf numFmtId="3" fontId="2" fillId="33" borderId="21" xfId="35" applyNumberFormat="1" applyFont="1" applyFill="1" applyBorder="1">
      <alignment/>
      <protection/>
    </xf>
    <xf numFmtId="172" fontId="83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3" fillId="0" borderId="15" xfId="0" applyFont="1" applyBorder="1" applyAlignment="1">
      <alignment/>
    </xf>
    <xf numFmtId="3" fontId="2" fillId="0" borderId="21" xfId="35" applyNumberFormat="1" applyFont="1" applyFill="1" applyBorder="1" applyAlignment="1">
      <alignment horizontal="left"/>
      <protection/>
    </xf>
    <xf numFmtId="3" fontId="2" fillId="33" borderId="21" xfId="35" applyNumberFormat="1" applyFont="1" applyFill="1" applyBorder="1" applyAlignment="1">
      <alignment horizontal="left"/>
      <protection/>
    </xf>
    <xf numFmtId="173" fontId="2" fillId="0" borderId="13" xfId="35" applyNumberFormat="1" applyFont="1" applyBorder="1">
      <alignment/>
      <protection/>
    </xf>
    <xf numFmtId="3" fontId="9" fillId="0" borderId="0" xfId="35" applyNumberFormat="1" applyFont="1" applyFill="1" applyBorder="1" quotePrefix="1">
      <alignment/>
      <protection/>
    </xf>
    <xf numFmtId="0" fontId="81" fillId="0" borderId="17" xfId="0" applyFont="1" applyBorder="1" applyAlignment="1">
      <alignment wrapText="1"/>
    </xf>
    <xf numFmtId="3" fontId="2" fillId="33" borderId="17" xfId="35" applyNumberFormat="1" applyFont="1" applyFill="1" applyBorder="1" applyAlignment="1">
      <alignment horizontal="left"/>
      <protection/>
    </xf>
    <xf numFmtId="3" fontId="35" fillId="34" borderId="22" xfId="35" applyNumberFormat="1" applyFont="1" applyFill="1" applyBorder="1" applyAlignment="1">
      <alignment horizontal="center"/>
      <protection/>
    </xf>
    <xf numFmtId="3" fontId="35" fillId="34" borderId="23" xfId="35" applyNumberFormat="1" applyFont="1" applyFill="1" applyBorder="1" applyAlignment="1">
      <alignment horizontal="center"/>
      <protection/>
    </xf>
    <xf numFmtId="172" fontId="33" fillId="0" borderId="13" xfId="35" applyNumberFormat="1" applyFont="1" applyFill="1" applyBorder="1">
      <alignment/>
      <protection/>
    </xf>
    <xf numFmtId="172" fontId="33" fillId="0" borderId="14" xfId="35" applyNumberFormat="1" applyFont="1" applyFill="1" applyBorder="1">
      <alignment/>
      <protection/>
    </xf>
    <xf numFmtId="172" fontId="33" fillId="0" borderId="24" xfId="35" applyNumberFormat="1" applyFont="1" applyFill="1" applyBorder="1">
      <alignment/>
      <protection/>
    </xf>
    <xf numFmtId="172" fontId="33" fillId="0" borderId="25" xfId="35" applyNumberFormat="1" applyFont="1" applyFill="1" applyBorder="1">
      <alignment/>
      <protection/>
    </xf>
    <xf numFmtId="172" fontId="33" fillId="0" borderId="21" xfId="35" applyNumberFormat="1" applyFont="1" applyFill="1" applyBorder="1">
      <alignment/>
      <protection/>
    </xf>
    <xf numFmtId="172" fontId="33" fillId="0" borderId="26" xfId="35" applyNumberFormat="1" applyFont="1" applyFill="1" applyBorder="1">
      <alignment/>
      <protection/>
    </xf>
    <xf numFmtId="172" fontId="33" fillId="0" borderId="27" xfId="35" applyNumberFormat="1" applyFont="1" applyFill="1" applyBorder="1">
      <alignment/>
      <protection/>
    </xf>
    <xf numFmtId="172" fontId="33" fillId="0" borderId="28" xfId="35" applyNumberFormat="1" applyFont="1" applyFill="1" applyBorder="1">
      <alignment/>
      <protection/>
    </xf>
    <xf numFmtId="0" fontId="36" fillId="0" borderId="12" xfId="0" applyFont="1" applyBorder="1" applyAlignment="1">
      <alignment horizontal="center" wrapText="1"/>
    </xf>
    <xf numFmtId="172" fontId="35" fillId="0" borderId="20" xfId="35" applyNumberFormat="1" applyFont="1" applyFill="1" applyBorder="1">
      <alignment/>
      <protection/>
    </xf>
    <xf numFmtId="173" fontId="33" fillId="0" borderId="25" xfId="35" applyNumberFormat="1" applyFont="1" applyBorder="1">
      <alignment/>
      <protection/>
    </xf>
    <xf numFmtId="173" fontId="33" fillId="33" borderId="24" xfId="35" applyNumberFormat="1" applyFont="1" applyFill="1" applyBorder="1">
      <alignment/>
      <protection/>
    </xf>
    <xf numFmtId="173" fontId="35" fillId="0" borderId="29" xfId="35" applyNumberFormat="1" applyFont="1" applyFill="1" applyBorder="1">
      <alignment/>
      <protection/>
    </xf>
    <xf numFmtId="3" fontId="33" fillId="0" borderId="15" xfId="35" applyNumberFormat="1" applyFont="1" applyFill="1" applyBorder="1" applyAlignment="1">
      <alignment horizontal="left"/>
      <protection/>
    </xf>
    <xf numFmtId="3" fontId="33" fillId="33" borderId="15" xfId="35" applyNumberFormat="1" applyFont="1" applyFill="1" applyBorder="1" applyAlignment="1">
      <alignment horizontal="right"/>
      <protection/>
    </xf>
    <xf numFmtId="3" fontId="33" fillId="0" borderId="15" xfId="35" applyNumberFormat="1" applyFont="1" applyFill="1" applyBorder="1" applyAlignment="1">
      <alignment horizontal="right"/>
      <protection/>
    </xf>
    <xf numFmtId="0" fontId="84" fillId="0" borderId="15" xfId="0" applyFont="1" applyBorder="1" applyAlignment="1">
      <alignment wrapText="1"/>
    </xf>
    <xf numFmtId="0" fontId="85" fillId="0" borderId="15" xfId="0" applyFont="1" applyBorder="1" applyAlignment="1">
      <alignment wrapText="1"/>
    </xf>
    <xf numFmtId="3" fontId="85" fillId="0" borderId="15" xfId="35" applyNumberFormat="1" applyFont="1" applyFill="1" applyBorder="1" applyAlignment="1">
      <alignment horizontal="left"/>
      <protection/>
    </xf>
    <xf numFmtId="3" fontId="33" fillId="33" borderId="15" xfId="35" applyNumberFormat="1" applyFont="1" applyFill="1" applyBorder="1" applyAlignment="1">
      <alignment horizontal="left"/>
      <protection/>
    </xf>
    <xf numFmtId="3" fontId="39" fillId="0" borderId="30" xfId="35" applyNumberFormat="1" applyFont="1" applyFill="1" applyBorder="1" applyAlignment="1">
      <alignment horizontal="center"/>
      <protection/>
    </xf>
    <xf numFmtId="3" fontId="86" fillId="0" borderId="30" xfId="35" applyNumberFormat="1" applyFont="1" applyFill="1" applyBorder="1" applyAlignment="1">
      <alignment horizontal="center"/>
      <protection/>
    </xf>
    <xf numFmtId="3" fontId="39" fillId="0" borderId="31" xfId="35" applyNumberFormat="1" applyFont="1" applyFill="1" applyBorder="1" applyAlignment="1">
      <alignment horizontal="center"/>
      <protection/>
    </xf>
    <xf numFmtId="0" fontId="39" fillId="0" borderId="15" xfId="0" applyFont="1" applyBorder="1" applyAlignment="1">
      <alignment/>
    </xf>
    <xf numFmtId="0" fontId="87" fillId="0" borderId="15" xfId="0" applyFont="1" applyBorder="1" applyAlignment="1">
      <alignment/>
    </xf>
    <xf numFmtId="0" fontId="88" fillId="0" borderId="15" xfId="0" applyFont="1" applyBorder="1" applyAlignment="1">
      <alignment/>
    </xf>
    <xf numFmtId="173" fontId="43" fillId="34" borderId="32" xfId="0" applyNumberFormat="1" applyFont="1" applyFill="1" applyBorder="1" applyAlignment="1">
      <alignment/>
    </xf>
    <xf numFmtId="173" fontId="85" fillId="34" borderId="32" xfId="0" applyNumberFormat="1" applyFont="1" applyFill="1" applyBorder="1" applyAlignment="1">
      <alignment/>
    </xf>
    <xf numFmtId="0" fontId="84" fillId="0" borderId="21" xfId="0" applyFont="1" applyBorder="1" applyAlignment="1">
      <alignment wrapText="1"/>
    </xf>
    <xf numFmtId="3" fontId="33" fillId="0" borderId="21" xfId="35" applyNumberFormat="1" applyFont="1" applyFill="1" applyBorder="1" applyAlignment="1">
      <alignment horizontal="left"/>
      <protection/>
    </xf>
    <xf numFmtId="0" fontId="39" fillId="0" borderId="21" xfId="0" applyFont="1" applyBorder="1" applyAlignment="1">
      <alignment/>
    </xf>
    <xf numFmtId="0" fontId="33" fillId="0" borderId="21" xfId="0" applyFont="1" applyBorder="1" applyAlignment="1">
      <alignment/>
    </xf>
    <xf numFmtId="3" fontId="39" fillId="0" borderId="12" xfId="35" applyNumberFormat="1" applyFont="1" applyFill="1" applyBorder="1" applyAlignment="1">
      <alignment horizontal="center"/>
      <protection/>
    </xf>
    <xf numFmtId="0" fontId="84" fillId="0" borderId="17" xfId="0" applyFont="1" applyBorder="1" applyAlignment="1">
      <alignment wrapText="1"/>
    </xf>
    <xf numFmtId="3" fontId="33" fillId="33" borderId="17" xfId="35" applyNumberFormat="1" applyFont="1" applyFill="1" applyBorder="1" applyAlignment="1">
      <alignment horizontal="left"/>
      <protection/>
    </xf>
    <xf numFmtId="0" fontId="88" fillId="0" borderId="17" xfId="0" applyFont="1" applyBorder="1" applyAlignment="1">
      <alignment/>
    </xf>
    <xf numFmtId="173" fontId="43" fillId="34" borderId="33" xfId="0" applyNumberFormat="1" applyFont="1" applyFill="1" applyBorder="1" applyAlignment="1">
      <alignment/>
    </xf>
    <xf numFmtId="173" fontId="43" fillId="34" borderId="13" xfId="0" applyNumberFormat="1" applyFont="1" applyFill="1" applyBorder="1" applyAlignment="1">
      <alignment/>
    </xf>
    <xf numFmtId="3" fontId="33" fillId="34" borderId="34" xfId="35" applyNumberFormat="1" applyFont="1" applyFill="1" applyBorder="1" applyAlignment="1">
      <alignment horizontal="center"/>
      <protection/>
    </xf>
    <xf numFmtId="3" fontId="35" fillId="34" borderId="35" xfId="35" applyNumberFormat="1" applyFont="1" applyFill="1" applyBorder="1" applyAlignment="1">
      <alignment horizontal="center"/>
      <protection/>
    </xf>
    <xf numFmtId="3" fontId="33" fillId="34" borderId="35" xfId="35" applyNumberFormat="1" applyFont="1" applyFill="1" applyBorder="1" applyAlignment="1">
      <alignment horizontal="center"/>
      <protection/>
    </xf>
    <xf numFmtId="3" fontId="35" fillId="34" borderId="36" xfId="35" applyNumberFormat="1" applyFont="1" applyFill="1" applyBorder="1" applyAlignment="1">
      <alignment horizontal="center"/>
      <protection/>
    </xf>
    <xf numFmtId="0" fontId="44" fillId="34" borderId="36" xfId="0" applyFont="1" applyFill="1" applyBorder="1" applyAlignment="1">
      <alignment horizontal="center"/>
    </xf>
    <xf numFmtId="173" fontId="43" fillId="34" borderId="37" xfId="0" applyNumberFormat="1" applyFont="1" applyFill="1" applyBorder="1" applyAlignment="1">
      <alignment/>
    </xf>
    <xf numFmtId="0" fontId="45" fillId="0" borderId="21" xfId="0" applyFont="1" applyBorder="1" applyAlignment="1">
      <alignment/>
    </xf>
    <xf numFmtId="0" fontId="45" fillId="0" borderId="15" xfId="0" applyFont="1" applyBorder="1" applyAlignment="1">
      <alignment/>
    </xf>
    <xf numFmtId="0" fontId="89" fillId="0" borderId="15" xfId="0" applyFont="1" applyBorder="1" applyAlignment="1">
      <alignment/>
    </xf>
    <xf numFmtId="0" fontId="45" fillId="0" borderId="17" xfId="0" applyFont="1" applyBorder="1" applyAlignment="1">
      <alignment/>
    </xf>
    <xf numFmtId="173" fontId="43" fillId="34" borderId="38" xfId="0" applyNumberFormat="1" applyFont="1" applyFill="1" applyBorder="1" applyAlignment="1">
      <alignment horizontal="center"/>
    </xf>
    <xf numFmtId="173" fontId="2" fillId="0" borderId="14" xfId="35" applyNumberFormat="1" applyFont="1" applyBorder="1">
      <alignment/>
      <protection/>
    </xf>
    <xf numFmtId="3" fontId="2" fillId="0" borderId="39" xfId="35" applyNumberFormat="1" applyFont="1" applyFill="1" applyBorder="1" applyAlignment="1">
      <alignment horizontal="center"/>
      <protection/>
    </xf>
    <xf numFmtId="3" fontId="2" fillId="0" borderId="40" xfId="35" applyNumberFormat="1" applyFont="1" applyFill="1" applyBorder="1" applyAlignment="1">
      <alignment horizontal="center"/>
      <protection/>
    </xf>
    <xf numFmtId="173" fontId="35" fillId="34" borderId="37" xfId="0" applyNumberFormat="1" applyFont="1" applyFill="1" applyBorder="1" applyAlignment="1">
      <alignment/>
    </xf>
    <xf numFmtId="173" fontId="90" fillId="34" borderId="32" xfId="0" applyNumberFormat="1" applyFont="1" applyFill="1" applyBorder="1" applyAlignment="1">
      <alignment/>
    </xf>
    <xf numFmtId="0" fontId="91" fillId="0" borderId="31" xfId="0" applyFont="1" applyBorder="1" applyAlignment="1">
      <alignment wrapText="1"/>
    </xf>
    <xf numFmtId="0" fontId="91" fillId="0" borderId="30" xfId="0" applyFont="1" applyBorder="1" applyAlignment="1">
      <alignment wrapText="1"/>
    </xf>
    <xf numFmtId="0" fontId="9" fillId="0" borderId="14" xfId="0" applyFont="1" applyBorder="1" applyAlignment="1">
      <alignment/>
    </xf>
    <xf numFmtId="0" fontId="6" fillId="34" borderId="22" xfId="36" applyFont="1" applyFill="1" applyBorder="1" applyAlignment="1">
      <alignment horizontal="center" wrapText="1"/>
      <protection/>
    </xf>
    <xf numFmtId="3" fontId="35" fillId="34" borderId="41" xfId="35" applyNumberFormat="1" applyFont="1" applyFill="1" applyBorder="1" applyAlignment="1">
      <alignment horizontal="center"/>
      <protection/>
    </xf>
    <xf numFmtId="0" fontId="92" fillId="0" borderId="15" xfId="0" applyFont="1" applyBorder="1" applyAlignment="1">
      <alignment/>
    </xf>
    <xf numFmtId="0" fontId="39" fillId="0" borderId="17" xfId="0" applyFont="1" applyBorder="1" applyAlignment="1">
      <alignment/>
    </xf>
    <xf numFmtId="0" fontId="39" fillId="34" borderId="35" xfId="0" applyFont="1" applyFill="1" applyBorder="1" applyAlignment="1">
      <alignment horizontal="center"/>
    </xf>
    <xf numFmtId="3" fontId="35" fillId="34" borderId="41" xfId="35" applyNumberFormat="1" applyFont="1" applyFill="1" applyBorder="1" applyAlignment="1">
      <alignment/>
      <protection/>
    </xf>
    <xf numFmtId="3" fontId="35" fillId="34" borderId="35" xfId="35" applyNumberFormat="1" applyFont="1" applyFill="1" applyBorder="1" applyAlignment="1">
      <alignment/>
      <protection/>
    </xf>
    <xf numFmtId="0" fontId="50" fillId="34" borderId="35" xfId="0" applyFont="1" applyFill="1" applyBorder="1" applyAlignment="1">
      <alignment/>
    </xf>
    <xf numFmtId="0" fontId="35" fillId="34" borderId="35" xfId="0" applyFont="1" applyFill="1" applyBorder="1" applyAlignment="1">
      <alignment/>
    </xf>
    <xf numFmtId="172" fontId="93" fillId="0" borderId="13" xfId="35" applyNumberFormat="1" applyFont="1" applyFill="1" applyBorder="1">
      <alignment/>
      <protection/>
    </xf>
    <xf numFmtId="172" fontId="94" fillId="0" borderId="13" xfId="35" applyNumberFormat="1" applyFont="1" applyFill="1" applyBorder="1">
      <alignment/>
      <protection/>
    </xf>
    <xf numFmtId="172" fontId="94" fillId="0" borderId="14" xfId="35" applyNumberFormat="1" applyFont="1" applyFill="1" applyBorder="1">
      <alignment/>
      <protection/>
    </xf>
    <xf numFmtId="172" fontId="93" fillId="35" borderId="13" xfId="35" applyNumberFormat="1" applyFont="1" applyFill="1" applyBorder="1">
      <alignment/>
      <protection/>
    </xf>
    <xf numFmtId="172" fontId="93" fillId="0" borderId="24" xfId="35" applyNumberFormat="1" applyFont="1" applyFill="1" applyBorder="1">
      <alignment/>
      <protection/>
    </xf>
    <xf numFmtId="172" fontId="93" fillId="0" borderId="21" xfId="35" applyNumberFormat="1" applyFont="1" applyFill="1" applyBorder="1">
      <alignment/>
      <protection/>
    </xf>
    <xf numFmtId="172" fontId="93" fillId="0" borderId="26" xfId="35" applyNumberFormat="1" applyFont="1" applyFill="1" applyBorder="1">
      <alignment/>
      <protection/>
    </xf>
    <xf numFmtId="172" fontId="93" fillId="0" borderId="42" xfId="35" applyNumberFormat="1" applyFont="1" applyFill="1" applyBorder="1">
      <alignment/>
      <protection/>
    </xf>
    <xf numFmtId="173" fontId="35" fillId="0" borderId="37" xfId="35" applyNumberFormat="1" applyFont="1" applyFill="1" applyBorder="1">
      <alignment/>
      <protection/>
    </xf>
    <xf numFmtId="173" fontId="35" fillId="0" borderId="43" xfId="35" applyNumberFormat="1" applyFont="1" applyFill="1" applyBorder="1">
      <alignment/>
      <protection/>
    </xf>
    <xf numFmtId="173" fontId="33" fillId="33" borderId="13" xfId="35" applyNumberFormat="1" applyFont="1" applyFill="1" applyBorder="1">
      <alignment/>
      <protection/>
    </xf>
    <xf numFmtId="173" fontId="94" fillId="0" borderId="37" xfId="35" applyNumberFormat="1" applyFont="1" applyFill="1" applyBorder="1">
      <alignment/>
      <protection/>
    </xf>
    <xf numFmtId="173" fontId="94" fillId="33" borderId="13" xfId="35" applyNumberFormat="1" applyFont="1" applyFill="1" applyBorder="1">
      <alignment/>
      <protection/>
    </xf>
    <xf numFmtId="173" fontId="35" fillId="0" borderId="14" xfId="35" applyNumberFormat="1" applyFont="1" applyFill="1" applyBorder="1">
      <alignment/>
      <protection/>
    </xf>
    <xf numFmtId="173" fontId="35" fillId="0" borderId="39" xfId="35" applyNumberFormat="1" applyFont="1" applyFill="1" applyBorder="1">
      <alignment/>
      <protection/>
    </xf>
    <xf numFmtId="173" fontId="94" fillId="0" borderId="39" xfId="35" applyNumberFormat="1" applyFont="1" applyFill="1" applyBorder="1">
      <alignment/>
      <protection/>
    </xf>
    <xf numFmtId="172" fontId="35" fillId="34" borderId="22" xfId="35" applyNumberFormat="1" applyFont="1" applyFill="1" applyBorder="1" applyAlignment="1">
      <alignment horizontal="center"/>
      <protection/>
    </xf>
    <xf numFmtId="3" fontId="33" fillId="0" borderId="21" xfId="35" applyNumberFormat="1" applyFont="1" applyFill="1" applyBorder="1" applyAlignment="1">
      <alignment horizontal="right"/>
      <protection/>
    </xf>
    <xf numFmtId="0" fontId="33" fillId="0" borderId="21" xfId="0" applyFont="1" applyBorder="1" applyAlignment="1">
      <alignment horizontal="right"/>
    </xf>
    <xf numFmtId="0" fontId="33" fillId="0" borderId="15" xfId="0" applyFont="1" applyBorder="1" applyAlignment="1">
      <alignment horizontal="right"/>
    </xf>
    <xf numFmtId="0" fontId="33" fillId="0" borderId="15" xfId="34" applyFont="1" applyBorder="1" applyAlignment="1">
      <alignment horizontal="right"/>
      <protection/>
    </xf>
    <xf numFmtId="3" fontId="33" fillId="0" borderId="15" xfId="35" applyNumberFormat="1" applyFont="1" applyBorder="1" applyAlignment="1">
      <alignment horizontal="right"/>
      <protection/>
    </xf>
    <xf numFmtId="0" fontId="95" fillId="0" borderId="15" xfId="34" applyFont="1" applyBorder="1" applyAlignment="1">
      <alignment horizontal="right"/>
      <protection/>
    </xf>
    <xf numFmtId="0" fontId="95" fillId="0" borderId="15" xfId="0" applyFont="1" applyBorder="1" applyAlignment="1">
      <alignment horizontal="right"/>
    </xf>
    <xf numFmtId="3" fontId="95" fillId="0" borderId="15" xfId="35" applyNumberFormat="1" applyFont="1" applyBorder="1" applyAlignment="1">
      <alignment horizontal="right"/>
      <protection/>
    </xf>
    <xf numFmtId="0" fontId="33" fillId="0" borderId="17" xfId="34" applyFont="1" applyBorder="1" applyAlignment="1">
      <alignment horizontal="right"/>
      <protection/>
    </xf>
    <xf numFmtId="0" fontId="33" fillId="0" borderId="17" xfId="0" applyFont="1" applyBorder="1" applyAlignment="1">
      <alignment horizontal="right"/>
    </xf>
    <xf numFmtId="3" fontId="33" fillId="0" borderId="17" xfId="35" applyNumberFormat="1" applyFont="1" applyBorder="1" applyAlignment="1">
      <alignment horizontal="right"/>
      <protection/>
    </xf>
    <xf numFmtId="3" fontId="33" fillId="0" borderId="21" xfId="35" applyNumberFormat="1" applyFont="1" applyBorder="1" applyAlignment="1">
      <alignment horizontal="right"/>
      <protection/>
    </xf>
    <xf numFmtId="3" fontId="2" fillId="0" borderId="29" xfId="35" applyNumberFormat="1" applyFont="1" applyFill="1" applyBorder="1" applyAlignment="1">
      <alignment horizontal="center"/>
      <protection/>
    </xf>
    <xf numFmtId="0" fontId="91" fillId="0" borderId="12" xfId="0" applyFont="1" applyBorder="1" applyAlignment="1">
      <alignment wrapText="1"/>
    </xf>
    <xf numFmtId="3" fontId="2" fillId="0" borderId="17" xfId="35" applyNumberFormat="1" applyFont="1" applyBorder="1" applyAlignment="1">
      <alignment horizontal="left"/>
      <protection/>
    </xf>
    <xf numFmtId="173" fontId="90" fillId="34" borderId="33" xfId="0" applyNumberFormat="1" applyFont="1" applyFill="1" applyBorder="1" applyAlignment="1">
      <alignment/>
    </xf>
    <xf numFmtId="3" fontId="2" fillId="0" borderId="44" xfId="35" applyNumberFormat="1" applyFont="1" applyFill="1" applyBorder="1">
      <alignment/>
      <protection/>
    </xf>
    <xf numFmtId="3" fontId="2" fillId="0" borderId="24" xfId="35" applyNumberFormat="1" applyFont="1" applyFill="1" applyBorder="1" applyAlignment="1">
      <alignment horizontal="left"/>
      <protection/>
    </xf>
    <xf numFmtId="0" fontId="35" fillId="34" borderId="22" xfId="0" applyFont="1" applyFill="1" applyBorder="1" applyAlignment="1">
      <alignment horizontal="center"/>
    </xf>
    <xf numFmtId="3" fontId="8" fillId="0" borderId="25" xfId="35" applyNumberFormat="1" applyFont="1" applyBorder="1">
      <alignment/>
      <protection/>
    </xf>
    <xf numFmtId="0" fontId="9" fillId="0" borderId="25" xfId="0" applyFont="1" applyBorder="1" applyAlignment="1">
      <alignment/>
    </xf>
    <xf numFmtId="172" fontId="35" fillId="34" borderId="29" xfId="35" applyNumberFormat="1" applyFont="1" applyFill="1" applyBorder="1">
      <alignment/>
      <protection/>
    </xf>
    <xf numFmtId="3" fontId="3" fillId="34" borderId="22" xfId="35" applyNumberFormat="1" applyFont="1" applyFill="1" applyBorder="1" applyAlignment="1">
      <alignment/>
      <protection/>
    </xf>
    <xf numFmtId="3" fontId="4" fillId="34" borderId="22" xfId="35" applyNumberFormat="1" applyFont="1" applyFill="1" applyBorder="1" applyAlignment="1">
      <alignment/>
      <protection/>
    </xf>
    <xf numFmtId="3" fontId="9" fillId="34" borderId="22" xfId="35" applyNumberFormat="1" applyFont="1" applyFill="1" applyBorder="1" applyAlignment="1">
      <alignment/>
      <protection/>
    </xf>
    <xf numFmtId="0" fontId="9" fillId="34" borderId="22" xfId="0" applyFont="1" applyFill="1" applyBorder="1" applyAlignment="1">
      <alignment/>
    </xf>
    <xf numFmtId="3" fontId="3" fillId="34" borderId="23" xfId="35" applyNumberFormat="1" applyFont="1" applyFill="1" applyBorder="1" applyAlignment="1">
      <alignment/>
      <protection/>
    </xf>
    <xf numFmtId="0" fontId="43" fillId="0" borderId="0" xfId="33" applyFont="1">
      <alignment/>
      <protection/>
    </xf>
    <xf numFmtId="0" fontId="54" fillId="0" borderId="0" xfId="33" applyFont="1" applyAlignment="1">
      <alignment/>
      <protection/>
    </xf>
    <xf numFmtId="0" fontId="43" fillId="0" borderId="0" xfId="33" applyFont="1" applyAlignment="1">
      <alignment wrapText="1"/>
      <protection/>
    </xf>
    <xf numFmtId="0" fontId="55" fillId="33" borderId="17" xfId="0" applyFont="1" applyFill="1" applyBorder="1" applyAlignment="1">
      <alignment horizontal="center" wrapText="1"/>
    </xf>
    <xf numFmtId="0" fontId="55" fillId="33" borderId="45" xfId="0" applyFont="1" applyFill="1" applyBorder="1" applyAlignment="1">
      <alignment horizontal="center" wrapText="1"/>
    </xf>
    <xf numFmtId="0" fontId="55" fillId="33" borderId="35" xfId="35" applyFont="1" applyFill="1" applyBorder="1" applyAlignment="1">
      <alignment horizontal="center" wrapText="1"/>
      <protection/>
    </xf>
    <xf numFmtId="0" fontId="36" fillId="0" borderId="46" xfId="0" applyFont="1" applyBorder="1" applyAlignment="1">
      <alignment vertical="center" wrapText="1"/>
    </xf>
    <xf numFmtId="0" fontId="50" fillId="34" borderId="47" xfId="0" applyFont="1" applyFill="1" applyBorder="1" applyAlignment="1">
      <alignment horizontal="center" wrapText="1"/>
    </xf>
    <xf numFmtId="0" fontId="50" fillId="0" borderId="48" xfId="0" applyFont="1" applyBorder="1" applyAlignment="1">
      <alignment horizontal="center" wrapText="1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50" fillId="0" borderId="41" xfId="0" applyFont="1" applyBorder="1" applyAlignment="1">
      <alignment horizontal="center"/>
    </xf>
    <xf numFmtId="0" fontId="50" fillId="0" borderId="38" xfId="0" applyFont="1" applyBorder="1" applyAlignment="1">
      <alignment horizontal="center" wrapText="1"/>
    </xf>
    <xf numFmtId="3" fontId="35" fillId="34" borderId="35" xfId="0" applyNumberFormat="1" applyFont="1" applyFill="1" applyBorder="1" applyAlignment="1">
      <alignment/>
    </xf>
    <xf numFmtId="3" fontId="33" fillId="0" borderId="50" xfId="0" applyNumberFormat="1" applyFont="1" applyBorder="1" applyAlignment="1">
      <alignment horizontal="right"/>
    </xf>
    <xf numFmtId="3" fontId="33" fillId="0" borderId="51" xfId="0" applyNumberFormat="1" applyFont="1" applyBorder="1" applyAlignment="1">
      <alignment horizontal="right"/>
    </xf>
    <xf numFmtId="3" fontId="33" fillId="0" borderId="45" xfId="0" applyNumberFormat="1" applyFont="1" applyBorder="1" applyAlignment="1">
      <alignment horizontal="right"/>
    </xf>
    <xf numFmtId="3" fontId="35" fillId="34" borderId="2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right"/>
    </xf>
    <xf numFmtId="3" fontId="96" fillId="34" borderId="22" xfId="35" applyNumberFormat="1" applyFont="1" applyFill="1" applyBorder="1" applyAlignment="1" quotePrefix="1">
      <alignment/>
      <protection/>
    </xf>
    <xf numFmtId="1" fontId="33" fillId="0" borderId="50" xfId="0" applyNumberFormat="1" applyFont="1" applyBorder="1" applyAlignment="1">
      <alignment horizontal="right"/>
    </xf>
    <xf numFmtId="1" fontId="33" fillId="0" borderId="51" xfId="0" applyNumberFormat="1" applyFont="1" applyBorder="1" applyAlignment="1">
      <alignment horizontal="right"/>
    </xf>
    <xf numFmtId="1" fontId="95" fillId="0" borderId="51" xfId="0" applyNumberFormat="1" applyFont="1" applyBorder="1" applyAlignment="1">
      <alignment horizontal="right"/>
    </xf>
    <xf numFmtId="1" fontId="33" fillId="0" borderId="45" xfId="0" applyNumberFormat="1" applyFont="1" applyBorder="1" applyAlignment="1">
      <alignment horizontal="right"/>
    </xf>
    <xf numFmtId="1" fontId="89" fillId="0" borderId="51" xfId="0" applyNumberFormat="1" applyFont="1" applyBorder="1" applyAlignment="1">
      <alignment horizontal="right"/>
    </xf>
    <xf numFmtId="1" fontId="35" fillId="34" borderId="36" xfId="35" applyNumberFormat="1" applyFont="1" applyFill="1" applyBorder="1" applyAlignment="1" quotePrefix="1">
      <alignment horizontal="center"/>
      <protection/>
    </xf>
    <xf numFmtId="172" fontId="35" fillId="34" borderId="22" xfId="35" applyNumberFormat="1" applyFont="1" applyFill="1" applyBorder="1" applyAlignment="1">
      <alignment horizontal="right"/>
      <protection/>
    </xf>
    <xf numFmtId="172" fontId="35" fillId="34" borderId="49" xfId="35" applyNumberFormat="1" applyFont="1" applyFill="1" applyBorder="1" applyAlignment="1">
      <alignment/>
      <protection/>
    </xf>
    <xf numFmtId="172" fontId="35" fillId="34" borderId="41" xfId="35" applyNumberFormat="1" applyFont="1" applyFill="1" applyBorder="1" applyAlignment="1">
      <alignment/>
      <protection/>
    </xf>
    <xf numFmtId="172" fontId="80" fillId="18" borderId="13" xfId="35" applyNumberFormat="1" applyFont="1" applyFill="1" applyBorder="1">
      <alignment/>
      <protection/>
    </xf>
    <xf numFmtId="172" fontId="80" fillId="18" borderId="14" xfId="35" applyNumberFormat="1" applyFont="1" applyFill="1" applyBorder="1">
      <alignment/>
      <protection/>
    </xf>
    <xf numFmtId="3" fontId="3" fillId="33" borderId="17" xfId="35" applyNumberFormat="1" applyFont="1" applyFill="1" applyBorder="1">
      <alignment/>
      <protection/>
    </xf>
    <xf numFmtId="172" fontId="97" fillId="0" borderId="24" xfId="35" applyNumberFormat="1" applyFont="1" applyFill="1" applyBorder="1">
      <alignment/>
      <protection/>
    </xf>
    <xf numFmtId="172" fontId="97" fillId="0" borderId="17" xfId="0" applyNumberFormat="1" applyFont="1" applyBorder="1" applyAlignment="1">
      <alignment/>
    </xf>
    <xf numFmtId="0" fontId="97" fillId="0" borderId="17" xfId="0" applyFont="1" applyBorder="1" applyAlignment="1">
      <alignment/>
    </xf>
    <xf numFmtId="0" fontId="39" fillId="33" borderId="35" xfId="35" applyFont="1" applyFill="1" applyBorder="1" applyAlignment="1">
      <alignment horizontal="center" wrapText="1"/>
      <protection/>
    </xf>
    <xf numFmtId="0" fontId="39" fillId="33" borderId="36" xfId="35" applyFont="1" applyFill="1" applyBorder="1" applyAlignment="1">
      <alignment horizontal="center" wrapText="1"/>
      <protection/>
    </xf>
    <xf numFmtId="3" fontId="7" fillId="0" borderId="24" xfId="35" applyNumberFormat="1" applyFont="1" applyFill="1" applyBorder="1" applyAlignment="1">
      <alignment horizontal="left"/>
      <protection/>
    </xf>
    <xf numFmtId="3" fontId="39" fillId="0" borderId="21" xfId="35" applyNumberFormat="1" applyFont="1" applyFill="1" applyBorder="1" applyAlignment="1">
      <alignment horizontal="left"/>
      <protection/>
    </xf>
    <xf numFmtId="3" fontId="39" fillId="0" borderId="15" xfId="35" applyNumberFormat="1" applyFont="1" applyFill="1" applyBorder="1" applyAlignment="1">
      <alignment horizontal="left"/>
      <protection/>
    </xf>
    <xf numFmtId="3" fontId="39" fillId="0" borderId="17" xfId="35" applyNumberFormat="1" applyFont="1" applyFill="1" applyBorder="1" applyAlignment="1">
      <alignment horizontal="left"/>
      <protection/>
    </xf>
    <xf numFmtId="3" fontId="39" fillId="34" borderId="35" xfId="35" applyNumberFormat="1" applyFont="1" applyFill="1" applyBorder="1" applyAlignment="1">
      <alignment horizontal="left"/>
      <protection/>
    </xf>
    <xf numFmtId="3" fontId="50" fillId="34" borderId="35" xfId="35" applyNumberFormat="1" applyFont="1" applyFill="1" applyBorder="1" applyAlignment="1">
      <alignment horizontal="left"/>
      <protection/>
    </xf>
    <xf numFmtId="3" fontId="39" fillId="33" borderId="21" xfId="35" applyNumberFormat="1" applyFont="1" applyFill="1" applyBorder="1" applyAlignment="1">
      <alignment horizontal="left"/>
      <protection/>
    </xf>
    <xf numFmtId="3" fontId="39" fillId="0" borderId="15" xfId="35" applyNumberFormat="1" applyFont="1" applyBorder="1" applyAlignment="1">
      <alignment horizontal="left"/>
      <protection/>
    </xf>
    <xf numFmtId="3" fontId="39" fillId="0" borderId="17" xfId="35" applyNumberFormat="1" applyFont="1" applyBorder="1" applyAlignment="1">
      <alignment horizontal="left"/>
      <protection/>
    </xf>
    <xf numFmtId="3" fontId="35" fillId="34" borderId="22" xfId="35" applyNumberFormat="1" applyFont="1" applyFill="1" applyBorder="1" applyAlignment="1">
      <alignment horizontal="left"/>
      <protection/>
    </xf>
    <xf numFmtId="3" fontId="3" fillId="34" borderId="22" xfId="35" applyNumberFormat="1" applyFont="1" applyFill="1" applyBorder="1" applyAlignment="1">
      <alignment horizontal="left"/>
      <protection/>
    </xf>
    <xf numFmtId="172" fontId="0" fillId="0" borderId="0" xfId="0" applyNumberFormat="1" applyAlignment="1">
      <alignment/>
    </xf>
    <xf numFmtId="172" fontId="98" fillId="0" borderId="26" xfId="35" applyNumberFormat="1" applyFont="1" applyFill="1" applyBorder="1">
      <alignment/>
      <protection/>
    </xf>
    <xf numFmtId="172" fontId="98" fillId="0" borderId="13" xfId="35" applyNumberFormat="1" applyFont="1" applyFill="1" applyBorder="1">
      <alignment/>
      <protection/>
    </xf>
    <xf numFmtId="172" fontId="99" fillId="0" borderId="13" xfId="35" applyNumberFormat="1" applyFont="1" applyFill="1" applyBorder="1">
      <alignment/>
      <protection/>
    </xf>
    <xf numFmtId="172" fontId="99" fillId="0" borderId="14" xfId="35" applyNumberFormat="1" applyFont="1" applyFill="1" applyBorder="1">
      <alignment/>
      <protection/>
    </xf>
    <xf numFmtId="172" fontId="98" fillId="0" borderId="14" xfId="35" applyNumberFormat="1" applyFont="1" applyFill="1" applyBorder="1">
      <alignment/>
      <protection/>
    </xf>
    <xf numFmtId="172" fontId="98" fillId="0" borderId="21" xfId="35" applyNumberFormat="1" applyFont="1" applyFill="1" applyBorder="1">
      <alignment/>
      <protection/>
    </xf>
    <xf numFmtId="0" fontId="100" fillId="0" borderId="0" xfId="0" applyFont="1" applyAlignment="1">
      <alignment/>
    </xf>
    <xf numFmtId="173" fontId="0" fillId="0" borderId="0" xfId="0" applyNumberFormat="1" applyAlignment="1">
      <alignment/>
    </xf>
    <xf numFmtId="172" fontId="35" fillId="34" borderId="38" xfId="35" applyNumberFormat="1" applyFont="1" applyFill="1" applyBorder="1" applyAlignment="1">
      <alignment horizontal="right"/>
      <protection/>
    </xf>
    <xf numFmtId="172" fontId="93" fillId="34" borderId="38" xfId="35" applyNumberFormat="1" applyFont="1" applyFill="1" applyBorder="1" applyAlignment="1">
      <alignment horizontal="right"/>
      <protection/>
    </xf>
    <xf numFmtId="172" fontId="93" fillId="34" borderId="22" xfId="35" applyNumberFormat="1" applyFont="1" applyFill="1" applyBorder="1" applyAlignment="1">
      <alignment horizontal="right"/>
      <protection/>
    </xf>
    <xf numFmtId="0" fontId="0" fillId="0" borderId="15" xfId="0" applyBorder="1" applyAlignment="1">
      <alignment/>
    </xf>
    <xf numFmtId="172" fontId="33" fillId="0" borderId="15" xfId="35" applyNumberFormat="1" applyFont="1" applyFill="1" applyBorder="1">
      <alignment/>
      <protection/>
    </xf>
    <xf numFmtId="172" fontId="35" fillId="34" borderId="52" xfId="35" applyNumberFormat="1" applyFont="1" applyFill="1" applyBorder="1" applyAlignment="1">
      <alignment horizontal="right"/>
      <protection/>
    </xf>
    <xf numFmtId="172" fontId="35" fillId="34" borderId="49" xfId="35" applyNumberFormat="1" applyFont="1" applyFill="1" applyBorder="1" applyAlignment="1">
      <alignment horizontal="right"/>
      <protection/>
    </xf>
    <xf numFmtId="172" fontId="101" fillId="0" borderId="14" xfId="0" applyNumberFormat="1" applyFont="1" applyBorder="1" applyAlignment="1">
      <alignment/>
    </xf>
    <xf numFmtId="172" fontId="35" fillId="34" borderId="52" xfId="35" applyNumberFormat="1" applyFont="1" applyFill="1" applyBorder="1" applyAlignment="1">
      <alignment/>
      <protection/>
    </xf>
    <xf numFmtId="0" fontId="50" fillId="0" borderId="47" xfId="0" applyFont="1" applyBorder="1" applyAlignment="1">
      <alignment horizontal="center"/>
    </xf>
    <xf numFmtId="172" fontId="35" fillId="0" borderId="53" xfId="35" applyNumberFormat="1" applyFont="1" applyFill="1" applyBorder="1">
      <alignment/>
      <protection/>
    </xf>
    <xf numFmtId="172" fontId="35" fillId="34" borderId="47" xfId="35" applyNumberFormat="1" applyFont="1" applyFill="1" applyBorder="1" applyAlignment="1">
      <alignment horizontal="right"/>
      <protection/>
    </xf>
    <xf numFmtId="172" fontId="102" fillId="0" borderId="53" xfId="35" applyNumberFormat="1" applyFont="1" applyFill="1" applyBorder="1">
      <alignment/>
      <protection/>
    </xf>
    <xf numFmtId="172" fontId="35" fillId="34" borderId="48" xfId="35" applyNumberFormat="1" applyFont="1" applyFill="1" applyBorder="1" applyAlignment="1">
      <alignment horizontal="right"/>
      <protection/>
    </xf>
    <xf numFmtId="172" fontId="35" fillId="0" borderId="32" xfId="35" applyNumberFormat="1" applyFont="1" applyFill="1" applyBorder="1">
      <alignment/>
      <protection/>
    </xf>
    <xf numFmtId="172" fontId="103" fillId="0" borderId="32" xfId="35" applyNumberFormat="1" applyFont="1" applyFill="1" applyBorder="1">
      <alignment/>
      <protection/>
    </xf>
    <xf numFmtId="172" fontId="35" fillId="34" borderId="48" xfId="35" applyNumberFormat="1" applyFont="1" applyFill="1" applyBorder="1" applyAlignment="1">
      <alignment/>
      <protection/>
    </xf>
    <xf numFmtId="173" fontId="104" fillId="0" borderId="11" xfId="0" applyNumberFormat="1" applyFont="1" applyBorder="1" applyAlignment="1">
      <alignment/>
    </xf>
    <xf numFmtId="173" fontId="85" fillId="0" borderId="11" xfId="0" applyNumberFormat="1" applyFont="1" applyBorder="1" applyAlignment="1">
      <alignment/>
    </xf>
    <xf numFmtId="173" fontId="104" fillId="0" borderId="19" xfId="0" applyNumberFormat="1" applyFont="1" applyBorder="1" applyAlignment="1">
      <alignment/>
    </xf>
    <xf numFmtId="173" fontId="104" fillId="0" borderId="20" xfId="0" applyNumberFormat="1" applyFont="1" applyBorder="1" applyAlignment="1">
      <alignment/>
    </xf>
    <xf numFmtId="173" fontId="85" fillId="0" borderId="11" xfId="0" applyNumberFormat="1" applyFont="1" applyFill="1" applyBorder="1" applyAlignment="1">
      <alignment/>
    </xf>
    <xf numFmtId="173" fontId="90" fillId="0" borderId="11" xfId="0" applyNumberFormat="1" applyFont="1" applyFill="1" applyBorder="1" applyAlignment="1">
      <alignment/>
    </xf>
    <xf numFmtId="173" fontId="90" fillId="0" borderId="19" xfId="0" applyNumberFormat="1" applyFont="1" applyFill="1" applyBorder="1" applyAlignment="1">
      <alignment/>
    </xf>
    <xf numFmtId="3" fontId="105" fillId="0" borderId="19" xfId="35" applyNumberFormat="1" applyFont="1" applyFill="1" applyBorder="1">
      <alignment/>
      <protection/>
    </xf>
    <xf numFmtId="172" fontId="35" fillId="34" borderId="38" xfId="35" applyNumberFormat="1" applyFont="1" applyFill="1" applyBorder="1" applyAlignment="1">
      <alignment/>
      <protection/>
    </xf>
    <xf numFmtId="172" fontId="35" fillId="0" borderId="39" xfId="35" applyNumberFormat="1" applyFont="1" applyFill="1" applyBorder="1" applyAlignment="1">
      <alignment horizontal="center"/>
      <protection/>
    </xf>
    <xf numFmtId="172" fontId="35" fillId="35" borderId="39" xfId="35" applyNumberFormat="1" applyFont="1" applyFill="1" applyBorder="1" applyAlignment="1">
      <alignment horizontal="center"/>
      <protection/>
    </xf>
    <xf numFmtId="172" fontId="35" fillId="35" borderId="29" xfId="35" applyNumberFormat="1" applyFont="1" applyFill="1" applyBorder="1" applyAlignment="1">
      <alignment horizontal="center"/>
      <protection/>
    </xf>
    <xf numFmtId="172" fontId="35" fillId="36" borderId="39" xfId="35" applyNumberFormat="1" applyFont="1" applyFill="1" applyBorder="1" applyAlignment="1">
      <alignment horizontal="center"/>
      <protection/>
    </xf>
    <xf numFmtId="172" fontId="35" fillId="0" borderId="29" xfId="35" applyNumberFormat="1" applyFont="1" applyFill="1" applyBorder="1" applyAlignment="1">
      <alignment horizontal="center"/>
      <protection/>
    </xf>
    <xf numFmtId="172" fontId="35" fillId="0" borderId="14" xfId="35" applyNumberFormat="1" applyFont="1" applyFill="1" applyBorder="1" applyAlignment="1">
      <alignment horizontal="center"/>
      <protection/>
    </xf>
    <xf numFmtId="172" fontId="35" fillId="0" borderId="18" xfId="35" applyNumberFormat="1" applyFont="1" applyFill="1" applyBorder="1" applyAlignment="1">
      <alignment horizontal="center"/>
      <protection/>
    </xf>
    <xf numFmtId="172" fontId="33" fillId="0" borderId="54" xfId="35" applyNumberFormat="1" applyFont="1" applyFill="1" applyBorder="1">
      <alignment/>
      <protection/>
    </xf>
    <xf numFmtId="172" fontId="33" fillId="0" borderId="37" xfId="35" applyNumberFormat="1" applyFont="1" applyFill="1" applyBorder="1">
      <alignment/>
      <protection/>
    </xf>
    <xf numFmtId="172" fontId="94" fillId="0" borderId="37" xfId="35" applyNumberFormat="1" applyFont="1" applyFill="1" applyBorder="1">
      <alignment/>
      <protection/>
    </xf>
    <xf numFmtId="172" fontId="33" fillId="0" borderId="55" xfId="35" applyNumberFormat="1" applyFont="1" applyFill="1" applyBorder="1">
      <alignment/>
      <protection/>
    </xf>
    <xf numFmtId="172" fontId="33" fillId="0" borderId="43" xfId="35" applyNumberFormat="1" applyFont="1" applyFill="1" applyBorder="1">
      <alignment/>
      <protection/>
    </xf>
    <xf numFmtId="172" fontId="97" fillId="0" borderId="43" xfId="35" applyNumberFormat="1" applyFont="1" applyFill="1" applyBorder="1">
      <alignment/>
      <protection/>
    </xf>
    <xf numFmtId="172" fontId="35" fillId="0" borderId="10" xfId="35" applyNumberFormat="1" applyFont="1" applyFill="1" applyBorder="1">
      <alignment/>
      <protection/>
    </xf>
    <xf numFmtId="172" fontId="6" fillId="0" borderId="20" xfId="35" applyNumberFormat="1" applyFont="1" applyFill="1" applyBorder="1">
      <alignment/>
      <protection/>
    </xf>
    <xf numFmtId="172" fontId="6" fillId="0" borderId="56" xfId="35" applyNumberFormat="1" applyFont="1" applyFill="1" applyBorder="1">
      <alignment/>
      <protection/>
    </xf>
    <xf numFmtId="172" fontId="6" fillId="0" borderId="19" xfId="35" applyNumberFormat="1" applyFont="1" applyFill="1" applyBorder="1">
      <alignment/>
      <protection/>
    </xf>
    <xf numFmtId="172" fontId="106" fillId="0" borderId="19" xfId="35" applyNumberFormat="1" applyFont="1" applyFill="1" applyBorder="1">
      <alignment/>
      <protection/>
    </xf>
    <xf numFmtId="0" fontId="36" fillId="0" borderId="57" xfId="0" applyFont="1" applyBorder="1" applyAlignment="1">
      <alignment horizontal="center" wrapText="1"/>
    </xf>
    <xf numFmtId="0" fontId="36" fillId="0" borderId="56" xfId="0" applyFont="1" applyBorder="1" applyAlignment="1">
      <alignment horizontal="center" wrapText="1"/>
    </xf>
    <xf numFmtId="0" fontId="0" fillId="0" borderId="56" xfId="0" applyFont="1" applyBorder="1" applyAlignment="1">
      <alignment/>
    </xf>
    <xf numFmtId="0" fontId="55" fillId="0" borderId="5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6" fillId="34" borderId="57" xfId="0" applyFont="1" applyFill="1" applyBorder="1" applyAlignment="1">
      <alignment horizontal="center" wrapText="1"/>
    </xf>
    <xf numFmtId="0" fontId="36" fillId="34" borderId="56" xfId="0" applyFont="1" applyFill="1" applyBorder="1" applyAlignment="1">
      <alignment horizontal="center" wrapText="1"/>
    </xf>
    <xf numFmtId="0" fontId="36" fillId="33" borderId="61" xfId="0" applyFont="1" applyFill="1" applyBorder="1" applyAlignment="1">
      <alignment horizontal="center" wrapText="1"/>
    </xf>
    <xf numFmtId="0" fontId="36" fillId="33" borderId="29" xfId="0" applyFont="1" applyFill="1" applyBorder="1" applyAlignment="1">
      <alignment horizontal="center" wrapText="1"/>
    </xf>
    <xf numFmtId="0" fontId="36" fillId="33" borderId="62" xfId="35" applyFont="1" applyFill="1" applyBorder="1" applyAlignment="1">
      <alignment horizontal="center"/>
      <protection/>
    </xf>
    <xf numFmtId="0" fontId="36" fillId="33" borderId="63" xfId="35" applyFont="1" applyFill="1" applyBorder="1" applyAlignment="1">
      <alignment horizontal="center"/>
      <protection/>
    </xf>
    <xf numFmtId="0" fontId="36" fillId="0" borderId="35" xfId="35" applyFont="1" applyBorder="1" applyAlignment="1">
      <alignment horizontal="center" wrapText="1"/>
      <protection/>
    </xf>
    <xf numFmtId="0" fontId="0" fillId="0" borderId="24" xfId="0" applyFont="1" applyBorder="1" applyAlignment="1">
      <alignment/>
    </xf>
    <xf numFmtId="0" fontId="36" fillId="0" borderId="36" xfId="35" applyFont="1" applyBorder="1" applyAlignment="1">
      <alignment horizontal="center" wrapText="1"/>
      <protection/>
    </xf>
    <xf numFmtId="0" fontId="0" fillId="0" borderId="25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21" xfId="35" applyFont="1" applyBorder="1" applyAlignment="1">
      <alignment horizontal="center" wrapText="1"/>
      <protection/>
    </xf>
    <xf numFmtId="0" fontId="36" fillId="0" borderId="15" xfId="35" applyFont="1" applyBorder="1" applyAlignment="1">
      <alignment horizontal="center" wrapText="1"/>
      <protection/>
    </xf>
    <xf numFmtId="0" fontId="36" fillId="0" borderId="17" xfId="35" applyFont="1" applyBorder="1" applyAlignment="1">
      <alignment horizontal="center" wrapText="1"/>
      <protection/>
    </xf>
    <xf numFmtId="0" fontId="36" fillId="0" borderId="46" xfId="35" applyFont="1" applyBorder="1" applyAlignment="1">
      <alignment horizontal="center" wrapText="1"/>
      <protection/>
    </xf>
    <xf numFmtId="0" fontId="36" fillId="0" borderId="43" xfId="35" applyFont="1" applyBorder="1" applyAlignment="1">
      <alignment horizontal="center" wrapText="1"/>
      <protection/>
    </xf>
    <xf numFmtId="0" fontId="36" fillId="0" borderId="24" xfId="35" applyFont="1" applyBorder="1" applyAlignment="1">
      <alignment horizontal="center" wrapText="1"/>
      <protection/>
    </xf>
    <xf numFmtId="0" fontId="36" fillId="0" borderId="52" xfId="0" applyFont="1" applyBorder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36" fillId="0" borderId="47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4" xfId="35"/>
    <cellStyle name="Normal_Shee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D37">
      <selection activeCell="L3" sqref="L3:T3"/>
    </sheetView>
  </sheetViews>
  <sheetFormatPr defaultColWidth="9.140625" defaultRowHeight="15"/>
  <cols>
    <col min="1" max="1" width="5.57421875" style="0" customWidth="1"/>
    <col min="2" max="2" width="26.57421875" style="0" customWidth="1"/>
    <col min="3" max="3" width="16.421875" style="0" customWidth="1"/>
    <col min="4" max="4" width="7.00390625" style="0" customWidth="1"/>
    <col min="5" max="5" width="8.140625" style="0" customWidth="1"/>
    <col min="6" max="6" width="8.57421875" style="0" customWidth="1"/>
    <col min="7" max="7" width="8.140625" style="0" customWidth="1"/>
    <col min="8" max="8" width="8.28125" style="0" customWidth="1"/>
    <col min="9" max="9" width="8.57421875" style="0" customWidth="1"/>
    <col min="10" max="10" width="8.7109375" style="0" customWidth="1"/>
    <col min="15" max="15" width="8.00390625" style="0" customWidth="1"/>
    <col min="17" max="17" width="8.57421875" style="0" customWidth="1"/>
    <col min="18" max="18" width="7.421875" style="0" customWidth="1"/>
    <col min="19" max="19" width="7.8515625" style="0" customWidth="1"/>
    <col min="22" max="22" width="10.28125" style="0" customWidth="1"/>
    <col min="27" max="27" width="8.00390625" style="0" customWidth="1"/>
    <col min="28" max="28" width="7.140625" style="0" customWidth="1"/>
    <col min="29" max="29" width="9.8515625" style="0" customWidth="1"/>
  </cols>
  <sheetData>
    <row r="1" spans="1:30" ht="15.75">
      <c r="A1" s="1"/>
      <c r="B1" s="160" t="s">
        <v>0</v>
      </c>
      <c r="C1" s="160"/>
      <c r="D1" s="161"/>
      <c r="E1" s="161"/>
      <c r="F1" s="161"/>
      <c r="G1" s="162"/>
      <c r="H1" s="162"/>
      <c r="I1" s="1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5" thickBot="1">
      <c r="A2" s="1"/>
      <c r="B2" s="40" t="s">
        <v>1</v>
      </c>
      <c r="C2" s="40"/>
      <c r="D2" s="1"/>
      <c r="E2" s="16"/>
      <c r="F2" s="16"/>
      <c r="G2" s="16"/>
      <c r="H2" s="16"/>
      <c r="I2" s="16"/>
      <c r="J2" s="1"/>
      <c r="K2" s="1"/>
      <c r="L2" s="1"/>
      <c r="M2" s="32"/>
      <c r="N2" s="1"/>
      <c r="O2" s="1"/>
      <c r="P2" s="1"/>
      <c r="Q2" s="1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0.75" customHeight="1" thickBot="1">
      <c r="A3" s="278"/>
      <c r="B3" s="281" t="s">
        <v>2</v>
      </c>
      <c r="C3" s="284" t="s">
        <v>3</v>
      </c>
      <c r="D3" s="274" t="s">
        <v>4</v>
      </c>
      <c r="E3" s="274" t="s">
        <v>5</v>
      </c>
      <c r="F3" s="274" t="s">
        <v>6</v>
      </c>
      <c r="G3" s="274" t="s">
        <v>7</v>
      </c>
      <c r="H3" s="274" t="s">
        <v>8</v>
      </c>
      <c r="I3" s="274" t="s">
        <v>9</v>
      </c>
      <c r="J3" s="276" t="s">
        <v>10</v>
      </c>
      <c r="K3" s="268" t="s">
        <v>11</v>
      </c>
      <c r="L3" s="287" t="s">
        <v>141</v>
      </c>
      <c r="M3" s="288"/>
      <c r="N3" s="288"/>
      <c r="O3" s="288"/>
      <c r="P3" s="288"/>
      <c r="Q3" s="288"/>
      <c r="R3" s="288"/>
      <c r="S3" s="288"/>
      <c r="T3" s="289"/>
      <c r="U3" s="270" t="s">
        <v>12</v>
      </c>
      <c r="V3" s="262" t="s">
        <v>13</v>
      </c>
      <c r="W3" s="272" t="s">
        <v>14</v>
      </c>
      <c r="X3" s="272"/>
      <c r="Y3" s="272"/>
      <c r="Z3" s="272"/>
      <c r="AA3" s="272"/>
      <c r="AB3" s="272"/>
      <c r="AC3" s="262" t="s">
        <v>15</v>
      </c>
      <c r="AD3" s="262" t="s">
        <v>16</v>
      </c>
    </row>
    <row r="4" spans="1:30" ht="15.75" thickBot="1">
      <c r="A4" s="279"/>
      <c r="B4" s="282"/>
      <c r="C4" s="285"/>
      <c r="D4" s="286"/>
      <c r="E4" s="286"/>
      <c r="F4" s="275"/>
      <c r="G4" s="275"/>
      <c r="H4" s="275"/>
      <c r="I4" s="275"/>
      <c r="J4" s="277"/>
      <c r="K4" s="269"/>
      <c r="L4" s="262" t="s">
        <v>17</v>
      </c>
      <c r="M4" s="265" t="s">
        <v>18</v>
      </c>
      <c r="N4" s="266"/>
      <c r="O4" s="266"/>
      <c r="P4" s="266"/>
      <c r="Q4" s="266"/>
      <c r="R4" s="266"/>
      <c r="S4" s="266"/>
      <c r="T4" s="267"/>
      <c r="U4" s="271"/>
      <c r="V4" s="263"/>
      <c r="W4" s="273"/>
      <c r="X4" s="273"/>
      <c r="Y4" s="273"/>
      <c r="Z4" s="273"/>
      <c r="AA4" s="273"/>
      <c r="AB4" s="273"/>
      <c r="AC4" s="263"/>
      <c r="AD4" s="263"/>
    </row>
    <row r="5" spans="1:30" ht="84.75" customHeight="1" thickBot="1">
      <c r="A5" s="280"/>
      <c r="B5" s="283"/>
      <c r="C5" s="285"/>
      <c r="D5" s="286"/>
      <c r="E5" s="286"/>
      <c r="F5" s="275"/>
      <c r="G5" s="275"/>
      <c r="H5" s="275"/>
      <c r="I5" s="275"/>
      <c r="J5" s="277"/>
      <c r="K5" s="269"/>
      <c r="L5" s="264"/>
      <c r="M5" s="58" t="s">
        <v>19</v>
      </c>
      <c r="N5" s="163" t="s">
        <v>20</v>
      </c>
      <c r="O5" s="163" t="s">
        <v>21</v>
      </c>
      <c r="P5" s="163" t="s">
        <v>22</v>
      </c>
      <c r="Q5" s="163" t="s">
        <v>23</v>
      </c>
      <c r="R5" s="163" t="s">
        <v>24</v>
      </c>
      <c r="S5" s="163" t="s">
        <v>25</v>
      </c>
      <c r="T5" s="164" t="s">
        <v>26</v>
      </c>
      <c r="U5" s="271"/>
      <c r="V5" s="263"/>
      <c r="W5" s="166" t="s">
        <v>27</v>
      </c>
      <c r="X5" s="165" t="s">
        <v>28</v>
      </c>
      <c r="Y5" s="196" t="s">
        <v>29</v>
      </c>
      <c r="Z5" s="196" t="s">
        <v>30</v>
      </c>
      <c r="AA5" s="196" t="s">
        <v>31</v>
      </c>
      <c r="AB5" s="197" t="s">
        <v>32</v>
      </c>
      <c r="AC5" s="263"/>
      <c r="AD5" s="263"/>
    </row>
    <row r="6" spans="1:30" ht="15.75" thickBot="1">
      <c r="A6" s="172">
        <v>1</v>
      </c>
      <c r="B6" s="170">
        <v>2</v>
      </c>
      <c r="C6" s="169">
        <v>3</v>
      </c>
      <c r="D6" s="169">
        <v>4</v>
      </c>
      <c r="E6" s="169">
        <v>5</v>
      </c>
      <c r="F6" s="169">
        <v>6</v>
      </c>
      <c r="G6" s="169">
        <v>7</v>
      </c>
      <c r="H6" s="169">
        <v>8</v>
      </c>
      <c r="I6" s="169">
        <v>9</v>
      </c>
      <c r="J6" s="170">
        <v>10</v>
      </c>
      <c r="K6" s="167">
        <v>11</v>
      </c>
      <c r="L6" s="173">
        <v>12</v>
      </c>
      <c r="M6" s="168">
        <v>13</v>
      </c>
      <c r="N6" s="169">
        <v>14</v>
      </c>
      <c r="O6" s="170">
        <v>15</v>
      </c>
      <c r="P6" s="170">
        <v>16</v>
      </c>
      <c r="Q6" s="170">
        <v>17</v>
      </c>
      <c r="R6" s="170">
        <v>18</v>
      </c>
      <c r="S6" s="170">
        <v>19</v>
      </c>
      <c r="T6" s="171">
        <v>20</v>
      </c>
      <c r="U6" s="173">
        <v>21</v>
      </c>
      <c r="V6" s="227" t="s">
        <v>33</v>
      </c>
      <c r="W6" s="168">
        <v>23</v>
      </c>
      <c r="X6" s="170">
        <v>24</v>
      </c>
      <c r="Y6" s="170">
        <v>25</v>
      </c>
      <c r="Z6" s="170">
        <v>26</v>
      </c>
      <c r="AA6" s="170">
        <v>27</v>
      </c>
      <c r="AB6" s="171">
        <v>28</v>
      </c>
      <c r="AC6" s="173" t="s">
        <v>34</v>
      </c>
      <c r="AD6" s="173">
        <v>30</v>
      </c>
    </row>
    <row r="7" spans="1:30" ht="17.25" customHeight="1">
      <c r="A7" s="72">
        <v>1</v>
      </c>
      <c r="B7" s="78" t="s">
        <v>35</v>
      </c>
      <c r="C7" s="79" t="s">
        <v>36</v>
      </c>
      <c r="D7" s="199">
        <v>338</v>
      </c>
      <c r="E7" s="80" t="s">
        <v>37</v>
      </c>
      <c r="F7" s="81">
        <v>366</v>
      </c>
      <c r="G7" s="81">
        <v>311</v>
      </c>
      <c r="H7" s="81">
        <v>220</v>
      </c>
      <c r="I7" s="94">
        <v>897</v>
      </c>
      <c r="J7" s="181">
        <v>854</v>
      </c>
      <c r="K7" s="76">
        <v>5877.938520000001</v>
      </c>
      <c r="L7" s="244"/>
      <c r="M7" s="257">
        <f>SUM(N7:T7)</f>
        <v>265.6</v>
      </c>
      <c r="N7" s="251"/>
      <c r="O7" s="54">
        <v>265.6</v>
      </c>
      <c r="P7" s="121"/>
      <c r="Q7" s="54"/>
      <c r="R7" s="54"/>
      <c r="S7" s="56"/>
      <c r="T7" s="56"/>
      <c r="U7" s="235">
        <v>126.40728</v>
      </c>
      <c r="V7" s="228">
        <f>K7+M7+U7</f>
        <v>6269.945800000001</v>
      </c>
      <c r="W7" s="124">
        <v>433.78137</v>
      </c>
      <c r="X7" s="126">
        <v>433.78137</v>
      </c>
      <c r="Y7" s="5"/>
      <c r="Z7" s="5"/>
      <c r="AA7" s="6"/>
      <c r="AB7" s="6"/>
      <c r="AC7" s="130">
        <v>6703.727170000001</v>
      </c>
      <c r="AD7" s="2" t="s">
        <v>38</v>
      </c>
    </row>
    <row r="8" spans="1:30" ht="20.25" customHeight="1">
      <c r="A8" s="70">
        <v>2</v>
      </c>
      <c r="B8" s="66" t="s">
        <v>39</v>
      </c>
      <c r="C8" s="63" t="s">
        <v>36</v>
      </c>
      <c r="D8" s="200">
        <v>338</v>
      </c>
      <c r="E8" s="73" t="s">
        <v>37</v>
      </c>
      <c r="F8" s="41">
        <v>223</v>
      </c>
      <c r="G8" s="41">
        <v>270</v>
      </c>
      <c r="H8" s="41">
        <v>177</v>
      </c>
      <c r="I8" s="95">
        <v>670</v>
      </c>
      <c r="J8" s="182">
        <v>653</v>
      </c>
      <c r="K8" s="76">
        <v>4582.70055</v>
      </c>
      <c r="L8" s="244"/>
      <c r="M8" s="59">
        <f>SUM(N8:T8)</f>
        <v>400</v>
      </c>
      <c r="N8" s="252"/>
      <c r="O8" s="50"/>
      <c r="P8" s="116"/>
      <c r="Q8" s="50">
        <v>400</v>
      </c>
      <c r="R8" s="50"/>
      <c r="S8" s="51"/>
      <c r="T8" s="51"/>
      <c r="U8" s="235">
        <v>98.5527</v>
      </c>
      <c r="V8" s="228">
        <f aca="true" t="shared" si="0" ref="V8:V57">K8+M8+U8</f>
        <v>5081.25325</v>
      </c>
      <c r="W8" s="124">
        <v>264.29848499999997</v>
      </c>
      <c r="X8" s="126">
        <v>264.29848499999997</v>
      </c>
      <c r="Y8" s="7"/>
      <c r="Z8" s="7"/>
      <c r="AA8" s="8"/>
      <c r="AB8" s="8"/>
      <c r="AC8" s="130">
        <v>5345.551735</v>
      </c>
      <c r="AD8" s="3" t="s">
        <v>38</v>
      </c>
    </row>
    <row r="9" spans="1:30" ht="15" customHeight="1">
      <c r="A9" s="71">
        <v>3</v>
      </c>
      <c r="B9" s="67" t="s">
        <v>40</v>
      </c>
      <c r="C9" s="68" t="s">
        <v>36</v>
      </c>
      <c r="D9" s="200">
        <v>338</v>
      </c>
      <c r="E9" s="74" t="s">
        <v>41</v>
      </c>
      <c r="F9" s="96">
        <v>30</v>
      </c>
      <c r="G9" s="96">
        <v>46</v>
      </c>
      <c r="H9" s="96">
        <v>15</v>
      </c>
      <c r="I9" s="96">
        <v>91</v>
      </c>
      <c r="J9" s="185">
        <v>87</v>
      </c>
      <c r="K9" s="77">
        <v>918.6163193</v>
      </c>
      <c r="L9" s="244">
        <v>122.5</v>
      </c>
      <c r="M9" s="59"/>
      <c r="N9" s="253"/>
      <c r="O9" s="117"/>
      <c r="P9" s="117"/>
      <c r="Q9" s="117"/>
      <c r="R9" s="117"/>
      <c r="S9" s="118"/>
      <c r="T9" s="118"/>
      <c r="U9" s="236">
        <v>20.11642</v>
      </c>
      <c r="V9" s="228">
        <f t="shared" si="0"/>
        <v>938.7327392999999</v>
      </c>
      <c r="W9" s="127">
        <v>35.55585</v>
      </c>
      <c r="X9" s="128">
        <v>35.55585</v>
      </c>
      <c r="Y9" s="33"/>
      <c r="Z9" s="33"/>
      <c r="AA9" s="34"/>
      <c r="AB9" s="34"/>
      <c r="AC9" s="131">
        <v>974.2885892999999</v>
      </c>
      <c r="AD9" s="35" t="s">
        <v>38</v>
      </c>
    </row>
    <row r="10" spans="1:30" ht="16.5" customHeight="1">
      <c r="A10" s="70">
        <v>4</v>
      </c>
      <c r="B10" s="66" t="s">
        <v>42</v>
      </c>
      <c r="C10" s="69" t="s">
        <v>43</v>
      </c>
      <c r="D10" s="200">
        <v>338</v>
      </c>
      <c r="E10" s="73" t="s">
        <v>37</v>
      </c>
      <c r="F10" s="41">
        <v>97</v>
      </c>
      <c r="G10" s="41">
        <v>195</v>
      </c>
      <c r="H10" s="41">
        <v>83</v>
      </c>
      <c r="I10" s="95">
        <v>375</v>
      </c>
      <c r="J10" s="182">
        <v>369</v>
      </c>
      <c r="K10" s="76">
        <v>2752.6130700000003</v>
      </c>
      <c r="L10" s="244">
        <v>97</v>
      </c>
      <c r="M10" s="59">
        <f>SUM(N10:T10)</f>
        <v>217.5</v>
      </c>
      <c r="N10" s="252"/>
      <c r="O10" s="50">
        <v>87</v>
      </c>
      <c r="P10" s="116">
        <v>97</v>
      </c>
      <c r="Q10" s="50"/>
      <c r="R10" s="50"/>
      <c r="S10" s="51">
        <v>33.5</v>
      </c>
      <c r="T10" s="51"/>
      <c r="U10" s="235">
        <v>59.195980000000006</v>
      </c>
      <c r="V10" s="228">
        <f t="shared" si="0"/>
        <v>3029.3090500000003</v>
      </c>
      <c r="W10" s="124">
        <v>114.963915</v>
      </c>
      <c r="X10" s="126">
        <v>114.963915</v>
      </c>
      <c r="Y10" s="9"/>
      <c r="Z10" s="9"/>
      <c r="AA10" s="10"/>
      <c r="AB10" s="10"/>
      <c r="AC10" s="130">
        <v>3144.272965</v>
      </c>
      <c r="AD10" s="3" t="s">
        <v>38</v>
      </c>
    </row>
    <row r="11" spans="1:30" ht="17.25" customHeight="1">
      <c r="A11" s="70">
        <v>5</v>
      </c>
      <c r="B11" s="66" t="s">
        <v>44</v>
      </c>
      <c r="C11" s="69" t="s">
        <v>45</v>
      </c>
      <c r="D11" s="200">
        <v>338</v>
      </c>
      <c r="E11" s="73" t="s">
        <v>37</v>
      </c>
      <c r="F11" s="41">
        <v>122</v>
      </c>
      <c r="G11" s="41">
        <v>222</v>
      </c>
      <c r="H11" s="41">
        <v>92</v>
      </c>
      <c r="I11" s="95">
        <v>436</v>
      </c>
      <c r="J11" s="182">
        <v>426</v>
      </c>
      <c r="K11" s="76">
        <v>3119.9193600000003</v>
      </c>
      <c r="L11" s="244"/>
      <c r="M11" s="59">
        <f aca="true" t="shared" si="1" ref="M11:M18">SUM(N11:T11)</f>
        <v>207</v>
      </c>
      <c r="N11" s="252"/>
      <c r="O11" s="50"/>
      <c r="P11" s="116"/>
      <c r="Q11" s="50">
        <v>207</v>
      </c>
      <c r="R11" s="50"/>
      <c r="S11" s="51"/>
      <c r="T11" s="51"/>
      <c r="U11" s="235">
        <v>67.09504000000001</v>
      </c>
      <c r="V11" s="228">
        <f t="shared" si="0"/>
        <v>3394.0144000000005</v>
      </c>
      <c r="W11" s="124">
        <v>144.59379</v>
      </c>
      <c r="X11" s="126">
        <v>144.59379</v>
      </c>
      <c r="Y11" s="9"/>
      <c r="Z11" s="9"/>
      <c r="AA11" s="10"/>
      <c r="AB11" s="10"/>
      <c r="AC11" s="130">
        <v>3538.6081900000004</v>
      </c>
      <c r="AD11" s="3" t="s">
        <v>38</v>
      </c>
    </row>
    <row r="12" spans="1:30" ht="18.75" customHeight="1">
      <c r="A12" s="70">
        <v>6</v>
      </c>
      <c r="B12" s="66" t="s">
        <v>46</v>
      </c>
      <c r="C12" s="69" t="s">
        <v>47</v>
      </c>
      <c r="D12" s="200">
        <v>338</v>
      </c>
      <c r="E12" s="73" t="s">
        <v>37</v>
      </c>
      <c r="F12" s="41">
        <v>202</v>
      </c>
      <c r="G12" s="41">
        <v>261</v>
      </c>
      <c r="H12" s="41">
        <v>163</v>
      </c>
      <c r="I12" s="95">
        <v>626</v>
      </c>
      <c r="J12" s="182">
        <v>611</v>
      </c>
      <c r="K12" s="76">
        <v>4312.05381</v>
      </c>
      <c r="L12" s="244"/>
      <c r="M12" s="59">
        <f t="shared" si="1"/>
        <v>332.9</v>
      </c>
      <c r="N12" s="252">
        <v>54.4</v>
      </c>
      <c r="O12" s="50">
        <v>204.5</v>
      </c>
      <c r="P12" s="116"/>
      <c r="Q12" s="50">
        <v>74</v>
      </c>
      <c r="R12" s="50"/>
      <c r="S12" s="51"/>
      <c r="T12" s="51"/>
      <c r="U12" s="235">
        <v>92.73234</v>
      </c>
      <c r="V12" s="228">
        <f t="shared" si="0"/>
        <v>4737.6861499999995</v>
      </c>
      <c r="W12" s="124">
        <v>239.40938999999997</v>
      </c>
      <c r="X12" s="126">
        <v>239.40938999999997</v>
      </c>
      <c r="Y12" s="7"/>
      <c r="Z12" s="7"/>
      <c r="AA12" s="8"/>
      <c r="AB12" s="8"/>
      <c r="AC12" s="130">
        <v>4977.095539999999</v>
      </c>
      <c r="AD12" s="3" t="s">
        <v>38</v>
      </c>
    </row>
    <row r="13" spans="1:30" ht="14.25" customHeight="1">
      <c r="A13" s="70">
        <v>7</v>
      </c>
      <c r="B13" s="66" t="s">
        <v>48</v>
      </c>
      <c r="C13" s="69" t="s">
        <v>49</v>
      </c>
      <c r="D13" s="200">
        <v>338</v>
      </c>
      <c r="E13" s="73" t="s">
        <v>37</v>
      </c>
      <c r="F13" s="41">
        <v>145</v>
      </c>
      <c r="G13" s="41">
        <v>200</v>
      </c>
      <c r="H13" s="41">
        <v>114</v>
      </c>
      <c r="I13" s="95">
        <v>459</v>
      </c>
      <c r="J13" s="182">
        <v>448</v>
      </c>
      <c r="K13" s="76">
        <v>3261.6867</v>
      </c>
      <c r="L13" s="244"/>
      <c r="M13" s="59"/>
      <c r="N13" s="252"/>
      <c r="O13" s="50"/>
      <c r="P13" s="116"/>
      <c r="Q13" s="50"/>
      <c r="R13" s="50"/>
      <c r="S13" s="51"/>
      <c r="T13" s="51"/>
      <c r="U13" s="235">
        <v>70.1438</v>
      </c>
      <c r="V13" s="228">
        <f t="shared" si="0"/>
        <v>3331.8305</v>
      </c>
      <c r="W13" s="124">
        <v>171.853275</v>
      </c>
      <c r="X13" s="126">
        <v>171.853275</v>
      </c>
      <c r="Y13" s="7"/>
      <c r="Z13" s="7"/>
      <c r="AA13" s="8"/>
      <c r="AB13" s="8"/>
      <c r="AC13" s="130">
        <v>3503.683775</v>
      </c>
      <c r="AD13" s="3" t="s">
        <v>38</v>
      </c>
    </row>
    <row r="14" spans="1:30" ht="18" customHeight="1">
      <c r="A14" s="70">
        <v>8</v>
      </c>
      <c r="B14" s="66" t="s">
        <v>137</v>
      </c>
      <c r="C14" s="69" t="s">
        <v>50</v>
      </c>
      <c r="D14" s="200">
        <v>338</v>
      </c>
      <c r="E14" s="75" t="s">
        <v>51</v>
      </c>
      <c r="F14" s="41">
        <v>171</v>
      </c>
      <c r="G14" s="41">
        <v>237</v>
      </c>
      <c r="H14" s="41">
        <v>59</v>
      </c>
      <c r="I14" s="95">
        <v>467</v>
      </c>
      <c r="J14" s="182">
        <v>437</v>
      </c>
      <c r="K14" s="76">
        <v>3190.80303</v>
      </c>
      <c r="L14" s="244"/>
      <c r="M14" s="59">
        <f t="shared" si="1"/>
        <v>110</v>
      </c>
      <c r="N14" s="252"/>
      <c r="O14" s="50"/>
      <c r="P14" s="116"/>
      <c r="Q14" s="50">
        <v>110</v>
      </c>
      <c r="R14" s="50"/>
      <c r="S14" s="51"/>
      <c r="T14" s="51"/>
      <c r="U14" s="235">
        <v>68.61942</v>
      </c>
      <c r="V14" s="228">
        <f t="shared" si="0"/>
        <v>3369.42245</v>
      </c>
      <c r="W14" s="124">
        <v>202.668345</v>
      </c>
      <c r="X14" s="126">
        <v>202.668345</v>
      </c>
      <c r="Y14" s="7"/>
      <c r="Z14" s="7"/>
      <c r="AA14" s="8"/>
      <c r="AB14" s="8"/>
      <c r="AC14" s="130">
        <v>3572.090795</v>
      </c>
      <c r="AD14" s="3" t="s">
        <v>38</v>
      </c>
    </row>
    <row r="15" spans="1:31" ht="18.75" customHeight="1">
      <c r="A15" s="70">
        <v>9</v>
      </c>
      <c r="B15" s="66" t="s">
        <v>52</v>
      </c>
      <c r="C15" s="69" t="s">
        <v>53</v>
      </c>
      <c r="D15" s="200">
        <v>338</v>
      </c>
      <c r="E15" s="73" t="s">
        <v>37</v>
      </c>
      <c r="F15" s="41">
        <v>203</v>
      </c>
      <c r="G15" s="41">
        <v>256</v>
      </c>
      <c r="H15" s="41">
        <v>84</v>
      </c>
      <c r="I15" s="95">
        <v>543</v>
      </c>
      <c r="J15" s="182">
        <v>511</v>
      </c>
      <c r="K15" s="76">
        <v>3667.65681</v>
      </c>
      <c r="L15" s="245"/>
      <c r="M15" s="59">
        <f t="shared" si="1"/>
        <v>894.7</v>
      </c>
      <c r="N15" s="252">
        <v>122.2</v>
      </c>
      <c r="O15" s="50">
        <v>70.5</v>
      </c>
      <c r="P15" s="116"/>
      <c r="Q15" s="50">
        <v>162</v>
      </c>
      <c r="R15" s="50"/>
      <c r="S15" s="213">
        <f>500+40</f>
        <v>540</v>
      </c>
      <c r="T15" s="51"/>
      <c r="U15" s="235">
        <v>78.87433999999999</v>
      </c>
      <c r="V15" s="228">
        <f t="shared" si="0"/>
        <v>4641.2311500000005</v>
      </c>
      <c r="W15" s="124">
        <v>240.594585</v>
      </c>
      <c r="X15" s="126">
        <v>240.594585</v>
      </c>
      <c r="Y15" s="7"/>
      <c r="Z15" s="7"/>
      <c r="AA15" s="8"/>
      <c r="AB15" s="8"/>
      <c r="AC15" s="130">
        <v>4841.825735</v>
      </c>
      <c r="AD15" s="3" t="s">
        <v>38</v>
      </c>
      <c r="AE15" s="1" t="s">
        <v>138</v>
      </c>
    </row>
    <row r="16" spans="1:30" ht="18.75" customHeight="1">
      <c r="A16" s="70">
        <v>10</v>
      </c>
      <c r="B16" s="66" t="s">
        <v>54</v>
      </c>
      <c r="C16" s="69" t="s">
        <v>55</v>
      </c>
      <c r="D16" s="200">
        <v>338</v>
      </c>
      <c r="E16" s="73" t="s">
        <v>37</v>
      </c>
      <c r="F16" s="41">
        <v>92</v>
      </c>
      <c r="G16" s="41">
        <v>120</v>
      </c>
      <c r="H16" s="41">
        <v>48</v>
      </c>
      <c r="I16" s="95">
        <v>260</v>
      </c>
      <c r="J16" s="182">
        <v>248</v>
      </c>
      <c r="K16" s="76">
        <v>1972.8927</v>
      </c>
      <c r="L16" s="245"/>
      <c r="M16" s="59">
        <f t="shared" si="1"/>
        <v>346.6</v>
      </c>
      <c r="N16" s="252">
        <v>26.6</v>
      </c>
      <c r="O16" s="50">
        <v>100</v>
      </c>
      <c r="P16" s="119"/>
      <c r="Q16" s="211">
        <v>220</v>
      </c>
      <c r="R16" s="50"/>
      <c r="S16" s="51"/>
      <c r="T16" s="51"/>
      <c r="U16" s="235">
        <v>42.427800000000005</v>
      </c>
      <c r="V16" s="228">
        <f t="shared" si="0"/>
        <v>2361.9205</v>
      </c>
      <c r="W16" s="124">
        <v>109.03794</v>
      </c>
      <c r="X16" s="126">
        <v>109.03794</v>
      </c>
      <c r="Y16" s="7"/>
      <c r="Z16" s="7"/>
      <c r="AA16" s="8"/>
      <c r="AB16" s="8"/>
      <c r="AC16" s="130">
        <v>2250.9584400000003</v>
      </c>
      <c r="AD16" s="3" t="s">
        <v>38</v>
      </c>
    </row>
    <row r="17" spans="1:31" ht="16.5" customHeight="1">
      <c r="A17" s="70">
        <v>11</v>
      </c>
      <c r="B17" s="66" t="s">
        <v>56</v>
      </c>
      <c r="C17" s="69" t="s">
        <v>57</v>
      </c>
      <c r="D17" s="200">
        <v>338</v>
      </c>
      <c r="E17" s="73" t="s">
        <v>37</v>
      </c>
      <c r="F17" s="41"/>
      <c r="G17" s="41">
        <v>414</v>
      </c>
      <c r="H17" s="41">
        <v>81</v>
      </c>
      <c r="I17" s="95">
        <v>495</v>
      </c>
      <c r="J17" s="182">
        <v>513</v>
      </c>
      <c r="K17" s="76">
        <v>3680.54475</v>
      </c>
      <c r="L17" s="245"/>
      <c r="M17" s="59">
        <f t="shared" si="1"/>
        <v>146</v>
      </c>
      <c r="N17" s="252"/>
      <c r="O17" s="50"/>
      <c r="P17" s="116"/>
      <c r="Q17" s="50"/>
      <c r="R17" s="50"/>
      <c r="S17" s="51">
        <v>146</v>
      </c>
      <c r="T17" s="51"/>
      <c r="U17" s="235">
        <v>79.1515</v>
      </c>
      <c r="V17" s="228">
        <f t="shared" si="0"/>
        <v>3905.69625</v>
      </c>
      <c r="W17" s="124">
        <v>0</v>
      </c>
      <c r="X17" s="126">
        <v>0</v>
      </c>
      <c r="Y17" s="7"/>
      <c r="Z17" s="7"/>
      <c r="AA17" s="8"/>
      <c r="AB17" s="8"/>
      <c r="AC17" s="130">
        <v>3905.69625</v>
      </c>
      <c r="AD17" s="3" t="s">
        <v>38</v>
      </c>
      <c r="AE17" s="1" t="s">
        <v>139</v>
      </c>
    </row>
    <row r="18" spans="1:30" ht="18" customHeight="1" thickBot="1">
      <c r="A18" s="82">
        <v>12</v>
      </c>
      <c r="B18" s="83" t="s">
        <v>58</v>
      </c>
      <c r="C18" s="84" t="s">
        <v>59</v>
      </c>
      <c r="D18" s="201">
        <v>338</v>
      </c>
      <c r="E18" s="85" t="s">
        <v>51</v>
      </c>
      <c r="F18" s="31">
        <v>230</v>
      </c>
      <c r="G18" s="31">
        <v>335</v>
      </c>
      <c r="H18" s="31">
        <v>100</v>
      </c>
      <c r="I18" s="97">
        <v>665</v>
      </c>
      <c r="J18" s="184">
        <v>630</v>
      </c>
      <c r="K18" s="86">
        <v>4434.48924</v>
      </c>
      <c r="L18" s="246"/>
      <c r="M18" s="59">
        <f t="shared" si="1"/>
        <v>571.0999999999999</v>
      </c>
      <c r="N18" s="254">
        <v>257.7</v>
      </c>
      <c r="O18" s="55"/>
      <c r="P18" s="122"/>
      <c r="Q18" s="210">
        <v>313.4</v>
      </c>
      <c r="R18" s="55"/>
      <c r="S18" s="57"/>
      <c r="T18" s="57"/>
      <c r="U18" s="237">
        <v>95.36536</v>
      </c>
      <c r="V18" s="228">
        <f t="shared" si="0"/>
        <v>5100.954599999999</v>
      </c>
      <c r="W18" s="125">
        <v>272.59484999999995</v>
      </c>
      <c r="X18" s="61">
        <v>272.59484999999995</v>
      </c>
      <c r="Y18" s="18"/>
      <c r="Z18" s="18"/>
      <c r="AA18" s="19"/>
      <c r="AB18" s="19"/>
      <c r="AC18" s="62">
        <v>5060.149449999999</v>
      </c>
      <c r="AD18" s="20" t="s">
        <v>38</v>
      </c>
    </row>
    <row r="19" spans="1:30" ht="16.5" thickBot="1">
      <c r="A19" s="88"/>
      <c r="B19" s="89" t="s">
        <v>60</v>
      </c>
      <c r="C19" s="90"/>
      <c r="D19" s="202"/>
      <c r="E19" s="111"/>
      <c r="F19" s="91">
        <v>1881</v>
      </c>
      <c r="G19" s="91">
        <v>2867</v>
      </c>
      <c r="H19" s="91">
        <v>1236</v>
      </c>
      <c r="I19" s="92">
        <v>5984</v>
      </c>
      <c r="J19" s="186">
        <v>5787</v>
      </c>
      <c r="K19" s="98">
        <v>41771.914859300006</v>
      </c>
      <c r="L19" s="223">
        <f>SUM(L7:L18)</f>
        <v>219.5</v>
      </c>
      <c r="M19" s="218">
        <f aca="true" t="shared" si="2" ref="M19:U19">SUM(M7:M18)</f>
        <v>3491.3999999999996</v>
      </c>
      <c r="N19" s="229">
        <f t="shared" si="2"/>
        <v>460.9</v>
      </c>
      <c r="O19" s="218">
        <f t="shared" si="2"/>
        <v>727.6</v>
      </c>
      <c r="P19" s="219">
        <f t="shared" si="2"/>
        <v>97</v>
      </c>
      <c r="Q19" s="218">
        <f t="shared" si="2"/>
        <v>1486.4</v>
      </c>
      <c r="R19" s="218">
        <f t="shared" si="2"/>
        <v>0</v>
      </c>
      <c r="S19" s="218">
        <f t="shared" si="2"/>
        <v>719.5</v>
      </c>
      <c r="T19" s="223">
        <f t="shared" si="2"/>
        <v>0</v>
      </c>
      <c r="U19" s="218">
        <f t="shared" si="2"/>
        <v>898.6819800000001</v>
      </c>
      <c r="V19" s="229">
        <f aca="true" t="shared" si="3" ref="V19:AD19">SUM(V7:V18)</f>
        <v>46161.9968393</v>
      </c>
      <c r="W19" s="218">
        <f t="shared" si="3"/>
        <v>2229.3517949999996</v>
      </c>
      <c r="X19" s="218">
        <f t="shared" si="3"/>
        <v>2229.3517949999996</v>
      </c>
      <c r="Y19" s="218">
        <f t="shared" si="3"/>
        <v>0</v>
      </c>
      <c r="Z19" s="218">
        <f t="shared" si="3"/>
        <v>0</v>
      </c>
      <c r="AA19" s="218">
        <f t="shared" si="3"/>
        <v>0</v>
      </c>
      <c r="AB19" s="218">
        <f t="shared" si="3"/>
        <v>0</v>
      </c>
      <c r="AC19" s="218">
        <f t="shared" si="3"/>
        <v>47817.9486343</v>
      </c>
      <c r="AD19" s="218">
        <f t="shared" si="3"/>
        <v>0</v>
      </c>
    </row>
    <row r="20" spans="1:30" ht="16.5" thickBot="1">
      <c r="A20" s="72">
        <v>1</v>
      </c>
      <c r="B20" s="38" t="s">
        <v>61</v>
      </c>
      <c r="C20" s="42" t="s">
        <v>36</v>
      </c>
      <c r="D20" s="199">
        <v>337</v>
      </c>
      <c r="E20" s="80" t="s">
        <v>37</v>
      </c>
      <c r="F20" s="133">
        <v>121</v>
      </c>
      <c r="G20" s="133">
        <v>165</v>
      </c>
      <c r="H20" s="133"/>
      <c r="I20" s="134">
        <v>286</v>
      </c>
      <c r="J20" s="181">
        <v>256</v>
      </c>
      <c r="K20" s="93">
        <v>2024.4444600000002</v>
      </c>
      <c r="L20" s="245"/>
      <c r="M20" s="257">
        <f>SUM(N20:T20)</f>
        <v>692</v>
      </c>
      <c r="N20" s="251"/>
      <c r="O20" s="54"/>
      <c r="P20" s="121"/>
      <c r="Q20" s="54">
        <v>682</v>
      </c>
      <c r="R20" s="215">
        <v>10</v>
      </c>
      <c r="S20" s="56"/>
      <c r="T20" s="56"/>
      <c r="U20" s="238">
        <v>43.53644</v>
      </c>
      <c r="V20" s="228">
        <f t="shared" si="0"/>
        <v>2759.9809</v>
      </c>
      <c r="W20" s="124">
        <v>143.408595</v>
      </c>
      <c r="X20" s="126">
        <v>143.408595</v>
      </c>
      <c r="Y20" s="5"/>
      <c r="Z20" s="5"/>
      <c r="AA20" s="6"/>
      <c r="AB20" s="6"/>
      <c r="AC20" s="130">
        <v>2893.389495</v>
      </c>
      <c r="AD20" s="21" t="s">
        <v>38</v>
      </c>
    </row>
    <row r="21" spans="1:30" ht="15" customHeight="1" thickBot="1">
      <c r="A21" s="70">
        <v>2</v>
      </c>
      <c r="B21" s="25" t="s">
        <v>62</v>
      </c>
      <c r="C21" s="27" t="s">
        <v>63</v>
      </c>
      <c r="D21" s="200">
        <v>337</v>
      </c>
      <c r="E21" s="73" t="s">
        <v>37</v>
      </c>
      <c r="F21" s="65">
        <v>78</v>
      </c>
      <c r="G21" s="65">
        <v>121</v>
      </c>
      <c r="H21" s="65"/>
      <c r="I21" s="135">
        <v>199</v>
      </c>
      <c r="J21" s="182">
        <v>180</v>
      </c>
      <c r="K21" s="76">
        <v>1534.70274</v>
      </c>
      <c r="L21" s="244"/>
      <c r="M21" s="257">
        <f aca="true" t="shared" si="4" ref="M21:M48">SUM(N21:T21)</f>
        <v>30</v>
      </c>
      <c r="N21" s="252"/>
      <c r="O21" s="50"/>
      <c r="P21" s="116"/>
      <c r="Q21" s="50"/>
      <c r="R21" s="50"/>
      <c r="S21" s="51">
        <v>30</v>
      </c>
      <c r="T21" s="51"/>
      <c r="U21" s="235">
        <v>33.00436</v>
      </c>
      <c r="V21" s="228">
        <f t="shared" si="0"/>
        <v>1597.7070999999999</v>
      </c>
      <c r="W21" s="124">
        <v>92.44520999999999</v>
      </c>
      <c r="X21" s="126">
        <v>92.44520999999999</v>
      </c>
      <c r="Y21" s="7"/>
      <c r="Z21" s="7"/>
      <c r="AA21" s="8"/>
      <c r="AB21" s="8"/>
      <c r="AC21" s="130">
        <v>1690.15231</v>
      </c>
      <c r="AD21" s="3" t="s">
        <v>38</v>
      </c>
    </row>
    <row r="22" spans="1:30" ht="15.75" customHeight="1" thickBot="1">
      <c r="A22" s="70">
        <v>3</v>
      </c>
      <c r="B22" s="25" t="s">
        <v>64</v>
      </c>
      <c r="C22" s="27" t="s">
        <v>65</v>
      </c>
      <c r="D22" s="200">
        <v>337</v>
      </c>
      <c r="E22" s="73" t="s">
        <v>37</v>
      </c>
      <c r="F22" s="65">
        <v>101</v>
      </c>
      <c r="G22" s="65">
        <v>97</v>
      </c>
      <c r="H22" s="65"/>
      <c r="I22" s="135">
        <v>198</v>
      </c>
      <c r="J22" s="182">
        <v>173</v>
      </c>
      <c r="K22" s="76">
        <v>1489.5949500000002</v>
      </c>
      <c r="L22" s="244"/>
      <c r="M22" s="257">
        <f t="shared" si="4"/>
        <v>104.7</v>
      </c>
      <c r="N22" s="252">
        <v>104.7</v>
      </c>
      <c r="O22" s="50"/>
      <c r="P22" s="116"/>
      <c r="Q22" s="50"/>
      <c r="R22" s="50"/>
      <c r="S22" s="51"/>
      <c r="T22" s="51"/>
      <c r="U22" s="235">
        <v>32.0343</v>
      </c>
      <c r="V22" s="228">
        <f t="shared" si="0"/>
        <v>1626.3292500000002</v>
      </c>
      <c r="W22" s="124">
        <v>119.70469499999999</v>
      </c>
      <c r="X22" s="126">
        <v>119.70469499999999</v>
      </c>
      <c r="Y22" s="11"/>
      <c r="Z22" s="11"/>
      <c r="AA22" s="12"/>
      <c r="AB22" s="12"/>
      <c r="AC22" s="130">
        <v>1746.0339450000001</v>
      </c>
      <c r="AD22" s="3" t="s">
        <v>38</v>
      </c>
    </row>
    <row r="23" spans="1:30" ht="15" customHeight="1" thickBot="1">
      <c r="A23" s="70">
        <v>4</v>
      </c>
      <c r="B23" s="25" t="s">
        <v>66</v>
      </c>
      <c r="C23" s="27" t="s">
        <v>67</v>
      </c>
      <c r="D23" s="200">
        <v>337</v>
      </c>
      <c r="E23" s="73" t="s">
        <v>37</v>
      </c>
      <c r="F23" s="65">
        <v>106</v>
      </c>
      <c r="G23" s="65">
        <v>142</v>
      </c>
      <c r="H23" s="65"/>
      <c r="I23" s="135">
        <v>248</v>
      </c>
      <c r="J23" s="182">
        <v>222</v>
      </c>
      <c r="K23" s="76">
        <v>1805.34948</v>
      </c>
      <c r="L23" s="244"/>
      <c r="M23" s="257">
        <f t="shared" si="4"/>
        <v>200</v>
      </c>
      <c r="N23" s="252"/>
      <c r="O23" s="50"/>
      <c r="P23" s="116"/>
      <c r="Q23" s="50">
        <v>200</v>
      </c>
      <c r="R23" s="50"/>
      <c r="S23" s="51"/>
      <c r="T23" s="51"/>
      <c r="U23" s="235">
        <v>38.82472</v>
      </c>
      <c r="V23" s="228">
        <f t="shared" si="0"/>
        <v>2044.1742000000002</v>
      </c>
      <c r="W23" s="124">
        <v>125.63067</v>
      </c>
      <c r="X23" s="126">
        <v>125.63067</v>
      </c>
      <c r="Y23" s="11"/>
      <c r="Z23" s="11"/>
      <c r="AA23" s="12"/>
      <c r="AB23" s="12"/>
      <c r="AC23" s="130">
        <v>2169.80487</v>
      </c>
      <c r="AD23" s="3" t="s">
        <v>38</v>
      </c>
    </row>
    <row r="24" spans="1:30" ht="16.5" thickBot="1">
      <c r="A24" s="70">
        <v>5</v>
      </c>
      <c r="B24" s="25" t="s">
        <v>68</v>
      </c>
      <c r="C24" s="27" t="s">
        <v>69</v>
      </c>
      <c r="D24" s="200">
        <v>337</v>
      </c>
      <c r="E24" s="73" t="s">
        <v>37</v>
      </c>
      <c r="F24" s="136">
        <v>122</v>
      </c>
      <c r="G24" s="135">
        <v>138</v>
      </c>
      <c r="H24" s="65"/>
      <c r="I24" s="135">
        <v>260</v>
      </c>
      <c r="J24" s="182">
        <v>230</v>
      </c>
      <c r="K24" s="76">
        <v>1856.90124</v>
      </c>
      <c r="L24" s="244"/>
      <c r="M24" s="257"/>
      <c r="N24" s="252"/>
      <c r="O24" s="50"/>
      <c r="P24" s="116"/>
      <c r="Q24" s="50"/>
      <c r="R24" s="50"/>
      <c r="S24" s="51"/>
      <c r="T24" s="51"/>
      <c r="U24" s="235">
        <v>39.93336</v>
      </c>
      <c r="V24" s="228">
        <f t="shared" si="0"/>
        <v>1896.8346</v>
      </c>
      <c r="W24" s="124">
        <v>144.59379</v>
      </c>
      <c r="X24" s="126">
        <v>144.59379</v>
      </c>
      <c r="Y24" s="11"/>
      <c r="Z24" s="11"/>
      <c r="AA24" s="12"/>
      <c r="AB24" s="12"/>
      <c r="AC24" s="130">
        <v>2041.42839</v>
      </c>
      <c r="AD24" s="3" t="s">
        <v>38</v>
      </c>
    </row>
    <row r="25" spans="1:30" ht="17.25" customHeight="1" thickBot="1">
      <c r="A25" s="70">
        <v>6</v>
      </c>
      <c r="B25" s="25" t="s">
        <v>70</v>
      </c>
      <c r="C25" s="27" t="s">
        <v>71</v>
      </c>
      <c r="D25" s="200">
        <v>337</v>
      </c>
      <c r="E25" s="73" t="s">
        <v>37</v>
      </c>
      <c r="F25" s="136">
        <v>124</v>
      </c>
      <c r="G25" s="135">
        <v>200</v>
      </c>
      <c r="H25" s="65"/>
      <c r="I25" s="135">
        <v>324</v>
      </c>
      <c r="J25" s="182">
        <v>293</v>
      </c>
      <c r="K25" s="76">
        <v>2262.87135</v>
      </c>
      <c r="L25" s="244"/>
      <c r="M25" s="257">
        <f t="shared" si="4"/>
        <v>414.5</v>
      </c>
      <c r="N25" s="252">
        <v>109.5</v>
      </c>
      <c r="O25" s="50"/>
      <c r="P25" s="116"/>
      <c r="Q25" s="221"/>
      <c r="R25" s="211">
        <v>20</v>
      </c>
      <c r="S25" s="50">
        <v>285</v>
      </c>
      <c r="T25" s="51"/>
      <c r="U25" s="235">
        <v>48.6639</v>
      </c>
      <c r="V25" s="228">
        <f t="shared" si="0"/>
        <v>2726.03525</v>
      </c>
      <c r="W25" s="124">
        <v>146.96418</v>
      </c>
      <c r="X25" s="126">
        <v>146.96418</v>
      </c>
      <c r="Y25" s="11"/>
      <c r="Z25" s="11"/>
      <c r="AA25" s="12"/>
      <c r="AB25" s="12"/>
      <c r="AC25" s="130">
        <v>2852.99943</v>
      </c>
      <c r="AD25" s="3" t="s">
        <v>38</v>
      </c>
    </row>
    <row r="26" spans="1:30" ht="15.75" customHeight="1" thickBot="1">
      <c r="A26" s="70">
        <v>7</v>
      </c>
      <c r="B26" s="25" t="s">
        <v>72</v>
      </c>
      <c r="C26" s="27" t="s">
        <v>73</v>
      </c>
      <c r="D26" s="200">
        <v>337</v>
      </c>
      <c r="E26" s="73" t="s">
        <v>37</v>
      </c>
      <c r="F26" s="136">
        <v>69</v>
      </c>
      <c r="G26" s="135">
        <v>102</v>
      </c>
      <c r="H26" s="65"/>
      <c r="I26" s="135">
        <v>171</v>
      </c>
      <c r="J26" s="182">
        <v>154</v>
      </c>
      <c r="K26" s="76">
        <v>1367.15952</v>
      </c>
      <c r="L26" s="244"/>
      <c r="M26" s="257">
        <f t="shared" si="4"/>
        <v>30</v>
      </c>
      <c r="N26" s="252"/>
      <c r="O26" s="50"/>
      <c r="P26" s="116"/>
      <c r="Q26" s="222"/>
      <c r="R26" s="50"/>
      <c r="S26" s="214">
        <v>30</v>
      </c>
      <c r="T26" s="51"/>
      <c r="U26" s="235">
        <v>29.40128</v>
      </c>
      <c r="V26" s="228">
        <f t="shared" si="0"/>
        <v>1426.5608</v>
      </c>
      <c r="W26" s="124">
        <v>81.77845500000001</v>
      </c>
      <c r="X26" s="126">
        <v>81.77845500000001</v>
      </c>
      <c r="Y26" s="11"/>
      <c r="Z26" s="11"/>
      <c r="AA26" s="12"/>
      <c r="AB26" s="12"/>
      <c r="AC26" s="130">
        <v>1478.3392549999999</v>
      </c>
      <c r="AD26" s="3" t="s">
        <v>38</v>
      </c>
    </row>
    <row r="27" spans="1:30" ht="15" customHeight="1" thickBot="1">
      <c r="A27" s="70">
        <v>8</v>
      </c>
      <c r="B27" s="25" t="s">
        <v>74</v>
      </c>
      <c r="C27" s="27" t="s">
        <v>75</v>
      </c>
      <c r="D27" s="200">
        <v>337</v>
      </c>
      <c r="E27" s="73" t="s">
        <v>37</v>
      </c>
      <c r="F27" s="136">
        <v>82</v>
      </c>
      <c r="G27" s="135">
        <v>110</v>
      </c>
      <c r="H27" s="137"/>
      <c r="I27" s="135">
        <v>192</v>
      </c>
      <c r="J27" s="182">
        <v>172</v>
      </c>
      <c r="K27" s="76">
        <v>1483.15098</v>
      </c>
      <c r="L27" s="244"/>
      <c r="M27" s="257"/>
      <c r="N27" s="252"/>
      <c r="O27" s="50"/>
      <c r="P27" s="116"/>
      <c r="Q27" s="222"/>
      <c r="R27" s="50"/>
      <c r="S27" s="51"/>
      <c r="T27" s="51"/>
      <c r="U27" s="235">
        <v>31.89572</v>
      </c>
      <c r="V27" s="228">
        <f t="shared" si="0"/>
        <v>1515.0466999999999</v>
      </c>
      <c r="W27" s="124">
        <v>97.18598999999999</v>
      </c>
      <c r="X27" s="126">
        <v>97.18598999999999</v>
      </c>
      <c r="Y27" s="11"/>
      <c r="Z27" s="11"/>
      <c r="AA27" s="12"/>
      <c r="AB27" s="12"/>
      <c r="AC27" s="130">
        <v>1612.2326899999998</v>
      </c>
      <c r="AD27" s="3" t="s">
        <v>38</v>
      </c>
    </row>
    <row r="28" spans="1:30" ht="15" customHeight="1" thickBot="1">
      <c r="A28" s="70">
        <v>9</v>
      </c>
      <c r="B28" s="25" t="s">
        <v>76</v>
      </c>
      <c r="C28" s="27" t="s">
        <v>47</v>
      </c>
      <c r="D28" s="200">
        <v>337</v>
      </c>
      <c r="E28" s="73" t="s">
        <v>37</v>
      </c>
      <c r="F28" s="136">
        <v>64</v>
      </c>
      <c r="G28" s="135">
        <v>89</v>
      </c>
      <c r="H28" s="64"/>
      <c r="I28" s="135">
        <v>153</v>
      </c>
      <c r="J28" s="182">
        <v>137</v>
      </c>
      <c r="K28" s="76">
        <v>1257.61203</v>
      </c>
      <c r="L28" s="244"/>
      <c r="M28" s="257"/>
      <c r="N28" s="252"/>
      <c r="O28" s="50"/>
      <c r="P28" s="116"/>
      <c r="Q28" s="50"/>
      <c r="R28" s="50"/>
      <c r="S28" s="51"/>
      <c r="T28" s="51"/>
      <c r="U28" s="235">
        <v>27.045420000000004</v>
      </c>
      <c r="V28" s="228">
        <f t="shared" si="0"/>
        <v>1284.65745</v>
      </c>
      <c r="W28" s="124">
        <v>75.85248</v>
      </c>
      <c r="X28" s="126">
        <v>75.85248</v>
      </c>
      <c r="Y28" s="11"/>
      <c r="Z28" s="11"/>
      <c r="AA28" s="12"/>
      <c r="AB28" s="12"/>
      <c r="AC28" s="130">
        <v>1360.50993</v>
      </c>
      <c r="AD28" s="3" t="s">
        <v>38</v>
      </c>
    </row>
    <row r="29" spans="1:30" ht="15.75" customHeight="1" thickBot="1">
      <c r="A29" s="70">
        <v>10</v>
      </c>
      <c r="B29" s="25" t="s">
        <v>77</v>
      </c>
      <c r="C29" s="27" t="s">
        <v>78</v>
      </c>
      <c r="D29" s="200">
        <v>337</v>
      </c>
      <c r="E29" s="73" t="s">
        <v>37</v>
      </c>
      <c r="F29" s="136">
        <v>77</v>
      </c>
      <c r="G29" s="135">
        <v>91</v>
      </c>
      <c r="H29" s="137"/>
      <c r="I29" s="135">
        <v>168</v>
      </c>
      <c r="J29" s="182">
        <v>149</v>
      </c>
      <c r="K29" s="76">
        <v>1334.9396700000002</v>
      </c>
      <c r="L29" s="244"/>
      <c r="M29" s="257"/>
      <c r="N29" s="252"/>
      <c r="O29" s="50"/>
      <c r="P29" s="116"/>
      <c r="Q29" s="50"/>
      <c r="R29" s="50"/>
      <c r="S29" s="51"/>
      <c r="T29" s="51"/>
      <c r="U29" s="235">
        <v>28.708380000000002</v>
      </c>
      <c r="V29" s="228">
        <f t="shared" si="0"/>
        <v>1363.6480500000002</v>
      </c>
      <c r="W29" s="124">
        <v>91.260015</v>
      </c>
      <c r="X29" s="126">
        <v>91.260015</v>
      </c>
      <c r="Y29" s="11"/>
      <c r="Z29" s="11"/>
      <c r="AA29" s="12"/>
      <c r="AB29" s="12"/>
      <c r="AC29" s="130">
        <v>1454.9080650000003</v>
      </c>
      <c r="AD29" s="3" t="s">
        <v>38</v>
      </c>
    </row>
    <row r="30" spans="1:30" ht="15" customHeight="1" thickBot="1">
      <c r="A30" s="70">
        <v>11</v>
      </c>
      <c r="B30" s="25" t="s">
        <v>79</v>
      </c>
      <c r="C30" s="27" t="s">
        <v>80</v>
      </c>
      <c r="D30" s="200">
        <v>337</v>
      </c>
      <c r="E30" s="73" t="s">
        <v>37</v>
      </c>
      <c r="F30" s="136">
        <v>72</v>
      </c>
      <c r="G30" s="135">
        <v>111</v>
      </c>
      <c r="H30" s="137"/>
      <c r="I30" s="135">
        <v>183</v>
      </c>
      <c r="J30" s="182">
        <v>165</v>
      </c>
      <c r="K30" s="76">
        <v>1438.04319</v>
      </c>
      <c r="L30" s="244"/>
      <c r="M30" s="257">
        <f t="shared" si="4"/>
        <v>164.2</v>
      </c>
      <c r="N30" s="252">
        <v>69.1</v>
      </c>
      <c r="O30" s="50"/>
      <c r="P30" s="116"/>
      <c r="Q30" s="50">
        <v>95.1</v>
      </c>
      <c r="R30" s="50"/>
      <c r="S30" s="51"/>
      <c r="T30" s="51"/>
      <c r="U30" s="235">
        <v>30.92566</v>
      </c>
      <c r="V30" s="228">
        <f t="shared" si="0"/>
        <v>1633.1688500000002</v>
      </c>
      <c r="W30" s="124">
        <v>85.33403999999999</v>
      </c>
      <c r="X30" s="126">
        <v>85.33403999999999</v>
      </c>
      <c r="Y30" s="11"/>
      <c r="Z30" s="11"/>
      <c r="AA30" s="12"/>
      <c r="AB30" s="12"/>
      <c r="AC30" s="130">
        <v>1718.5028900000002</v>
      </c>
      <c r="AD30" s="3" t="s">
        <v>38</v>
      </c>
    </row>
    <row r="31" spans="1:30" ht="14.25" customHeight="1" thickBot="1">
      <c r="A31" s="70">
        <v>12</v>
      </c>
      <c r="B31" s="25" t="s">
        <v>81</v>
      </c>
      <c r="C31" s="27" t="s">
        <v>82</v>
      </c>
      <c r="D31" s="200">
        <v>337</v>
      </c>
      <c r="E31" s="73" t="s">
        <v>37</v>
      </c>
      <c r="F31" s="136">
        <v>82</v>
      </c>
      <c r="G31" s="135">
        <v>109</v>
      </c>
      <c r="H31" s="137"/>
      <c r="I31" s="135">
        <v>191</v>
      </c>
      <c r="J31" s="182">
        <v>171</v>
      </c>
      <c r="K31" s="76">
        <v>1476.70701</v>
      </c>
      <c r="L31" s="244"/>
      <c r="M31" s="257"/>
      <c r="N31" s="252"/>
      <c r="O31" s="50"/>
      <c r="P31" s="116"/>
      <c r="Q31" s="50"/>
      <c r="R31" s="50"/>
      <c r="S31" s="51"/>
      <c r="T31" s="51"/>
      <c r="U31" s="235">
        <v>31.75714</v>
      </c>
      <c r="V31" s="228">
        <f t="shared" si="0"/>
        <v>1508.46415</v>
      </c>
      <c r="W31" s="124">
        <v>97.18598999999999</v>
      </c>
      <c r="X31" s="126">
        <v>97.18598999999999</v>
      </c>
      <c r="Y31" s="11"/>
      <c r="Z31" s="11"/>
      <c r="AA31" s="12"/>
      <c r="AB31" s="12"/>
      <c r="AC31" s="130">
        <v>1605.65014</v>
      </c>
      <c r="AD31" s="3" t="s">
        <v>38</v>
      </c>
    </row>
    <row r="32" spans="1:30" ht="15" customHeight="1" thickBot="1">
      <c r="A32" s="70">
        <v>13</v>
      </c>
      <c r="B32" s="25" t="s">
        <v>83</v>
      </c>
      <c r="C32" s="27" t="s">
        <v>84</v>
      </c>
      <c r="D32" s="200">
        <v>337</v>
      </c>
      <c r="E32" s="73" t="s">
        <v>37</v>
      </c>
      <c r="F32" s="136">
        <v>89</v>
      </c>
      <c r="G32" s="135">
        <v>96</v>
      </c>
      <c r="H32" s="137"/>
      <c r="I32" s="135">
        <v>185</v>
      </c>
      <c r="J32" s="182">
        <v>163</v>
      </c>
      <c r="K32" s="76">
        <v>1425.15525</v>
      </c>
      <c r="L32" s="244"/>
      <c r="M32" s="257">
        <f t="shared" si="4"/>
        <v>85</v>
      </c>
      <c r="N32" s="252">
        <v>85</v>
      </c>
      <c r="O32" s="50"/>
      <c r="P32" s="116"/>
      <c r="Q32" s="50"/>
      <c r="R32" s="50"/>
      <c r="S32" s="51"/>
      <c r="T32" s="51"/>
      <c r="U32" s="235">
        <v>30.6485</v>
      </c>
      <c r="V32" s="228">
        <f t="shared" si="0"/>
        <v>1540.80375</v>
      </c>
      <c r="W32" s="124">
        <v>105.482355</v>
      </c>
      <c r="X32" s="126">
        <v>105.482355</v>
      </c>
      <c r="Y32" s="11"/>
      <c r="Z32" s="11"/>
      <c r="AA32" s="12"/>
      <c r="AB32" s="12"/>
      <c r="AC32" s="130">
        <v>1646.2861050000001</v>
      </c>
      <c r="AD32" s="3" t="s">
        <v>38</v>
      </c>
    </row>
    <row r="33" spans="1:30" ht="18" customHeight="1" thickBot="1">
      <c r="A33" s="70">
        <v>14</v>
      </c>
      <c r="B33" s="25" t="s">
        <v>85</v>
      </c>
      <c r="C33" s="27" t="s">
        <v>86</v>
      </c>
      <c r="D33" s="200">
        <v>337</v>
      </c>
      <c r="E33" s="73" t="s">
        <v>37</v>
      </c>
      <c r="F33" s="136">
        <v>114</v>
      </c>
      <c r="G33" s="135">
        <v>146</v>
      </c>
      <c r="H33" s="137"/>
      <c r="I33" s="135">
        <v>260</v>
      </c>
      <c r="J33" s="182">
        <v>232</v>
      </c>
      <c r="K33" s="76">
        <v>1869.7891800000002</v>
      </c>
      <c r="L33" s="244"/>
      <c r="M33" s="257"/>
      <c r="N33" s="252"/>
      <c r="O33" s="50"/>
      <c r="P33" s="116"/>
      <c r="Q33" s="50"/>
      <c r="R33" s="50"/>
      <c r="S33" s="51"/>
      <c r="T33" s="51"/>
      <c r="U33" s="235">
        <v>40.21052</v>
      </c>
      <c r="V33" s="228">
        <f t="shared" si="0"/>
        <v>1909.9997000000003</v>
      </c>
      <c r="W33" s="124">
        <v>135.11223</v>
      </c>
      <c r="X33" s="126">
        <v>135.11223</v>
      </c>
      <c r="Y33" s="11"/>
      <c r="Z33" s="11"/>
      <c r="AA33" s="12"/>
      <c r="AB33" s="12"/>
      <c r="AC33" s="130">
        <v>2045.1119300000003</v>
      </c>
      <c r="AD33" s="3" t="s">
        <v>38</v>
      </c>
    </row>
    <row r="34" spans="1:30" ht="15.75" customHeight="1" thickBot="1">
      <c r="A34" s="70">
        <v>15</v>
      </c>
      <c r="B34" s="25" t="s">
        <v>87</v>
      </c>
      <c r="C34" s="27" t="s">
        <v>88</v>
      </c>
      <c r="D34" s="200">
        <v>337</v>
      </c>
      <c r="E34" s="75" t="s">
        <v>51</v>
      </c>
      <c r="F34" s="136">
        <v>68</v>
      </c>
      <c r="G34" s="135">
        <v>70</v>
      </c>
      <c r="H34" s="137"/>
      <c r="I34" s="135">
        <v>138</v>
      </c>
      <c r="J34" s="182">
        <v>121</v>
      </c>
      <c r="K34" s="76">
        <v>1154.5085100000001</v>
      </c>
      <c r="L34" s="244"/>
      <c r="M34" s="257"/>
      <c r="N34" s="252"/>
      <c r="O34" s="50"/>
      <c r="P34" s="116"/>
      <c r="Q34" s="50"/>
      <c r="R34" s="50"/>
      <c r="S34" s="51"/>
      <c r="T34" s="51"/>
      <c r="U34" s="235">
        <v>24.828139999999998</v>
      </c>
      <c r="V34" s="228">
        <f t="shared" si="0"/>
        <v>1179.3366500000002</v>
      </c>
      <c r="W34" s="124">
        <v>80.59326</v>
      </c>
      <c r="X34" s="126">
        <v>80.59326</v>
      </c>
      <c r="Y34" s="11"/>
      <c r="Z34" s="11"/>
      <c r="AA34" s="12"/>
      <c r="AB34" s="12"/>
      <c r="AC34" s="130">
        <v>1259.9299100000003</v>
      </c>
      <c r="AD34" s="3" t="s">
        <v>38</v>
      </c>
    </row>
    <row r="35" spans="1:30" ht="13.5" customHeight="1" thickBot="1">
      <c r="A35" s="70">
        <v>16</v>
      </c>
      <c r="B35" s="25" t="s">
        <v>89</v>
      </c>
      <c r="C35" s="27" t="s">
        <v>90</v>
      </c>
      <c r="D35" s="200">
        <v>337</v>
      </c>
      <c r="E35" s="73" t="s">
        <v>37</v>
      </c>
      <c r="F35" s="136">
        <v>135</v>
      </c>
      <c r="G35" s="135">
        <v>184</v>
      </c>
      <c r="H35" s="137"/>
      <c r="I35" s="135">
        <v>319</v>
      </c>
      <c r="J35" s="182">
        <v>285</v>
      </c>
      <c r="K35" s="76">
        <v>2211.3195900000005</v>
      </c>
      <c r="L35" s="244"/>
      <c r="M35" s="257">
        <f t="shared" si="4"/>
        <v>250</v>
      </c>
      <c r="N35" s="252"/>
      <c r="O35" s="50"/>
      <c r="P35" s="116"/>
      <c r="Q35" s="50">
        <v>250</v>
      </c>
      <c r="R35" s="50"/>
      <c r="S35" s="51"/>
      <c r="T35" s="51"/>
      <c r="U35" s="235">
        <v>47.555260000000004</v>
      </c>
      <c r="V35" s="228">
        <f t="shared" si="0"/>
        <v>2508.8748500000006</v>
      </c>
      <c r="W35" s="124">
        <v>160.00132499999998</v>
      </c>
      <c r="X35" s="126">
        <v>160.00132499999998</v>
      </c>
      <c r="Y35" s="11"/>
      <c r="Z35" s="11"/>
      <c r="AA35" s="12"/>
      <c r="AB35" s="12"/>
      <c r="AC35" s="130">
        <v>2668.876175000001</v>
      </c>
      <c r="AD35" s="3" t="s">
        <v>38</v>
      </c>
    </row>
    <row r="36" spans="1:30" ht="15" customHeight="1" thickBot="1">
      <c r="A36" s="70">
        <v>17</v>
      </c>
      <c r="B36" s="25" t="s">
        <v>91</v>
      </c>
      <c r="C36" s="27" t="s">
        <v>92</v>
      </c>
      <c r="D36" s="200">
        <v>337</v>
      </c>
      <c r="E36" s="73" t="s">
        <v>37</v>
      </c>
      <c r="F36" s="136">
        <v>76</v>
      </c>
      <c r="G36" s="135">
        <v>103</v>
      </c>
      <c r="H36" s="137"/>
      <c r="I36" s="135">
        <v>179</v>
      </c>
      <c r="J36" s="182">
        <v>160</v>
      </c>
      <c r="K36" s="76">
        <v>1405.8233400000001</v>
      </c>
      <c r="L36" s="244"/>
      <c r="M36" s="257">
        <f t="shared" si="4"/>
        <v>49.7</v>
      </c>
      <c r="N36" s="252">
        <v>49.7</v>
      </c>
      <c r="O36" s="50"/>
      <c r="P36" s="116"/>
      <c r="Q36" s="50"/>
      <c r="R36" s="50"/>
      <c r="S36" s="51"/>
      <c r="T36" s="51"/>
      <c r="U36" s="235">
        <v>30.232760000000003</v>
      </c>
      <c r="V36" s="228">
        <f t="shared" si="0"/>
        <v>1485.7561000000003</v>
      </c>
      <c r="W36" s="124">
        <v>90.07481999999999</v>
      </c>
      <c r="X36" s="126">
        <v>90.07481999999999</v>
      </c>
      <c r="Y36" s="11"/>
      <c r="Z36" s="11"/>
      <c r="AA36" s="12"/>
      <c r="AB36" s="12"/>
      <c r="AC36" s="130">
        <v>1575.8309200000003</v>
      </c>
      <c r="AD36" s="3" t="s">
        <v>38</v>
      </c>
    </row>
    <row r="37" spans="1:30" ht="15" customHeight="1" thickBot="1">
      <c r="A37" s="70">
        <v>18</v>
      </c>
      <c r="B37" s="25" t="s">
        <v>93</v>
      </c>
      <c r="C37" s="27" t="s">
        <v>94</v>
      </c>
      <c r="D37" s="200">
        <v>337</v>
      </c>
      <c r="E37" s="73" t="s">
        <v>37</v>
      </c>
      <c r="F37" s="136">
        <v>71</v>
      </c>
      <c r="G37" s="135">
        <v>87</v>
      </c>
      <c r="H37" s="65"/>
      <c r="I37" s="135">
        <v>158</v>
      </c>
      <c r="J37" s="182">
        <v>140</v>
      </c>
      <c r="K37" s="76">
        <v>1276.94394</v>
      </c>
      <c r="L37" s="244"/>
      <c r="M37" s="257"/>
      <c r="N37" s="252"/>
      <c r="O37" s="50"/>
      <c r="P37" s="116"/>
      <c r="Q37" s="50"/>
      <c r="R37" s="50"/>
      <c r="S37" s="51"/>
      <c r="T37" s="51"/>
      <c r="U37" s="235">
        <v>27.46116</v>
      </c>
      <c r="V37" s="228">
        <f t="shared" si="0"/>
        <v>1304.4051000000002</v>
      </c>
      <c r="W37" s="124">
        <v>84.148845</v>
      </c>
      <c r="X37" s="126">
        <v>84.148845</v>
      </c>
      <c r="Y37" s="7"/>
      <c r="Z37" s="7"/>
      <c r="AA37" s="8"/>
      <c r="AB37" s="8"/>
      <c r="AC37" s="130">
        <v>1388.553945</v>
      </c>
      <c r="AD37" s="3" t="s">
        <v>38</v>
      </c>
    </row>
    <row r="38" spans="1:31" ht="15.75" customHeight="1" thickBot="1">
      <c r="A38" s="70">
        <v>19</v>
      </c>
      <c r="B38" s="25" t="s">
        <v>95</v>
      </c>
      <c r="C38" s="27" t="s">
        <v>96</v>
      </c>
      <c r="D38" s="200">
        <v>337</v>
      </c>
      <c r="E38" s="73" t="s">
        <v>37</v>
      </c>
      <c r="F38" s="136">
        <v>74</v>
      </c>
      <c r="G38" s="135">
        <v>104</v>
      </c>
      <c r="H38" s="137"/>
      <c r="I38" s="135">
        <v>178</v>
      </c>
      <c r="J38" s="182">
        <v>160</v>
      </c>
      <c r="K38" s="76">
        <v>1405.8233400000001</v>
      </c>
      <c r="L38" s="244"/>
      <c r="M38" s="257">
        <f t="shared" si="4"/>
        <v>194</v>
      </c>
      <c r="N38" s="252"/>
      <c r="O38" s="50"/>
      <c r="P38" s="116"/>
      <c r="Q38" s="50"/>
      <c r="R38" s="50"/>
      <c r="S38" s="213">
        <f>147+47</f>
        <v>194</v>
      </c>
      <c r="T38" s="51"/>
      <c r="U38" s="235">
        <v>30.232760000000003</v>
      </c>
      <c r="V38" s="228">
        <f t="shared" si="0"/>
        <v>1630.0561000000002</v>
      </c>
      <c r="W38" s="124">
        <v>87.70442999999999</v>
      </c>
      <c r="X38" s="126">
        <v>87.70442999999999</v>
      </c>
      <c r="Y38" s="11"/>
      <c r="Z38" s="11"/>
      <c r="AA38" s="12"/>
      <c r="AB38" s="12"/>
      <c r="AC38" s="130">
        <v>1670.7605300000002</v>
      </c>
      <c r="AD38" s="3" t="s">
        <v>38</v>
      </c>
      <c r="AE38" s="1" t="s">
        <v>140</v>
      </c>
    </row>
    <row r="39" spans="1:30" ht="15" customHeight="1" thickBot="1">
      <c r="A39" s="70">
        <v>20</v>
      </c>
      <c r="B39" s="25" t="s">
        <v>97</v>
      </c>
      <c r="C39" s="27" t="s">
        <v>98</v>
      </c>
      <c r="D39" s="200">
        <v>337</v>
      </c>
      <c r="E39" s="73" t="s">
        <v>37</v>
      </c>
      <c r="F39" s="136">
        <v>58</v>
      </c>
      <c r="G39" s="135">
        <v>103</v>
      </c>
      <c r="H39" s="64"/>
      <c r="I39" s="135">
        <v>161</v>
      </c>
      <c r="J39" s="182">
        <v>147</v>
      </c>
      <c r="K39" s="76">
        <v>1322.05173</v>
      </c>
      <c r="L39" s="244"/>
      <c r="M39" s="257">
        <f t="shared" si="4"/>
        <v>268.4</v>
      </c>
      <c r="N39" s="252"/>
      <c r="O39" s="50"/>
      <c r="P39" s="116"/>
      <c r="Q39" s="211">
        <v>268.4</v>
      </c>
      <c r="R39" s="50"/>
      <c r="S39" s="51"/>
      <c r="T39" s="51"/>
      <c r="U39" s="235">
        <v>28.43122</v>
      </c>
      <c r="V39" s="228">
        <f t="shared" si="0"/>
        <v>1618.8829499999997</v>
      </c>
      <c r="W39" s="124">
        <v>68.74131</v>
      </c>
      <c r="X39" s="126">
        <v>68.74131</v>
      </c>
      <c r="Y39" s="9"/>
      <c r="Z39" s="9"/>
      <c r="AA39" s="10"/>
      <c r="AB39" s="10"/>
      <c r="AC39" s="130">
        <v>1419.22426</v>
      </c>
      <c r="AD39" s="3" t="s">
        <v>38</v>
      </c>
    </row>
    <row r="40" spans="1:30" ht="12.75" customHeight="1" thickBot="1">
      <c r="A40" s="70">
        <v>21</v>
      </c>
      <c r="B40" s="25" t="s">
        <v>99</v>
      </c>
      <c r="C40" s="27" t="s">
        <v>100</v>
      </c>
      <c r="D40" s="200">
        <v>337</v>
      </c>
      <c r="E40" s="73" t="s">
        <v>37</v>
      </c>
      <c r="F40" s="136">
        <v>62</v>
      </c>
      <c r="G40" s="135">
        <v>77</v>
      </c>
      <c r="H40" s="64"/>
      <c r="I40" s="135">
        <v>139</v>
      </c>
      <c r="J40" s="182">
        <v>124</v>
      </c>
      <c r="K40" s="76">
        <v>1173.8404200000002</v>
      </c>
      <c r="L40" s="247">
        <v>208.2</v>
      </c>
      <c r="M40" s="257">
        <f t="shared" si="4"/>
        <v>511</v>
      </c>
      <c r="N40" s="252"/>
      <c r="O40" s="50"/>
      <c r="P40" s="212">
        <v>52</v>
      </c>
      <c r="Q40" s="212">
        <f>29+400</f>
        <v>429</v>
      </c>
      <c r="R40" s="50"/>
      <c r="S40" s="51">
        <v>30</v>
      </c>
      <c r="T40" s="51"/>
      <c r="U40" s="235">
        <v>25.24388</v>
      </c>
      <c r="V40" s="228">
        <f t="shared" si="0"/>
        <v>1710.0843000000002</v>
      </c>
      <c r="W40" s="124">
        <v>73.48209</v>
      </c>
      <c r="X40" s="126">
        <v>73.48209</v>
      </c>
      <c r="Y40" s="9"/>
      <c r="Z40" s="9"/>
      <c r="AA40" s="10"/>
      <c r="AB40" s="10"/>
      <c r="AC40" s="130">
        <v>1331.5663900000002</v>
      </c>
      <c r="AD40" s="3" t="s">
        <v>38</v>
      </c>
    </row>
    <row r="41" spans="1:30" ht="14.25" customHeight="1" thickBot="1">
      <c r="A41" s="70">
        <v>22</v>
      </c>
      <c r="B41" s="25" t="s">
        <v>101</v>
      </c>
      <c r="C41" s="27" t="s">
        <v>102</v>
      </c>
      <c r="D41" s="200">
        <v>337</v>
      </c>
      <c r="E41" s="73" t="s">
        <v>37</v>
      </c>
      <c r="F41" s="136">
        <v>48</v>
      </c>
      <c r="G41" s="135">
        <v>77</v>
      </c>
      <c r="H41" s="64"/>
      <c r="I41" s="135">
        <v>125</v>
      </c>
      <c r="J41" s="182">
        <v>113</v>
      </c>
      <c r="K41" s="76">
        <v>1102.95675</v>
      </c>
      <c r="L41" s="244"/>
      <c r="M41" s="257"/>
      <c r="N41" s="252"/>
      <c r="O41" s="50"/>
      <c r="P41" s="116"/>
      <c r="Q41" s="50"/>
      <c r="R41" s="50"/>
      <c r="S41" s="51"/>
      <c r="T41" s="51"/>
      <c r="U41" s="235">
        <v>23.7195</v>
      </c>
      <c r="V41" s="228">
        <f t="shared" si="0"/>
        <v>1126.67625</v>
      </c>
      <c r="W41" s="124">
        <v>56.88936</v>
      </c>
      <c r="X41" s="126">
        <v>56.88936</v>
      </c>
      <c r="Y41" s="9"/>
      <c r="Z41" s="9"/>
      <c r="AA41" s="10"/>
      <c r="AB41" s="10"/>
      <c r="AC41" s="130">
        <v>1183.5656099999999</v>
      </c>
      <c r="AD41" s="3" t="s">
        <v>38</v>
      </c>
    </row>
    <row r="42" spans="1:30" ht="16.5" customHeight="1" thickBot="1">
      <c r="A42" s="70">
        <v>23</v>
      </c>
      <c r="B42" s="25" t="s">
        <v>103</v>
      </c>
      <c r="C42" s="27" t="s">
        <v>104</v>
      </c>
      <c r="D42" s="200">
        <v>337</v>
      </c>
      <c r="E42" s="73" t="s">
        <v>37</v>
      </c>
      <c r="F42" s="136">
        <v>49</v>
      </c>
      <c r="G42" s="135">
        <v>63</v>
      </c>
      <c r="H42" s="137"/>
      <c r="I42" s="135">
        <v>112</v>
      </c>
      <c r="J42" s="182">
        <v>100</v>
      </c>
      <c r="K42" s="76">
        <v>1019.18514</v>
      </c>
      <c r="L42" s="244">
        <v>115.5</v>
      </c>
      <c r="M42" s="257">
        <f t="shared" si="4"/>
        <v>338.9</v>
      </c>
      <c r="N42" s="252"/>
      <c r="O42" s="50"/>
      <c r="P42" s="116">
        <v>115.5</v>
      </c>
      <c r="Q42" s="211">
        <v>223.4</v>
      </c>
      <c r="R42" s="50"/>
      <c r="S42" s="51"/>
      <c r="T42" s="51"/>
      <c r="U42" s="235">
        <v>21.91796</v>
      </c>
      <c r="V42" s="228">
        <f t="shared" si="0"/>
        <v>1380.0031000000001</v>
      </c>
      <c r="W42" s="124">
        <v>58.074555000000004</v>
      </c>
      <c r="X42" s="126">
        <v>58.074555000000004</v>
      </c>
      <c r="Y42" s="11"/>
      <c r="Z42" s="11"/>
      <c r="AA42" s="12"/>
      <c r="AB42" s="12"/>
      <c r="AC42" s="130">
        <v>1214.677655</v>
      </c>
      <c r="AD42" s="3" t="s">
        <v>38</v>
      </c>
    </row>
    <row r="43" spans="1:30" ht="16.5" thickBot="1">
      <c r="A43" s="70">
        <v>24</v>
      </c>
      <c r="B43" s="25" t="s">
        <v>105</v>
      </c>
      <c r="C43" s="27" t="s">
        <v>106</v>
      </c>
      <c r="D43" s="200">
        <v>337</v>
      </c>
      <c r="E43" s="73" t="s">
        <v>37</v>
      </c>
      <c r="F43" s="136">
        <v>73</v>
      </c>
      <c r="G43" s="135">
        <v>71</v>
      </c>
      <c r="H43" s="137"/>
      <c r="I43" s="135">
        <v>144</v>
      </c>
      <c r="J43" s="182">
        <v>126</v>
      </c>
      <c r="K43" s="76">
        <v>1186.72836</v>
      </c>
      <c r="L43" s="244"/>
      <c r="M43" s="257"/>
      <c r="N43" s="252"/>
      <c r="O43" s="50"/>
      <c r="P43" s="116"/>
      <c r="Q43" s="50"/>
      <c r="R43" s="50"/>
      <c r="S43" s="51"/>
      <c r="T43" s="51"/>
      <c r="U43" s="235">
        <v>25.52104</v>
      </c>
      <c r="V43" s="228">
        <f t="shared" si="0"/>
        <v>1212.2494000000002</v>
      </c>
      <c r="W43" s="124">
        <v>86.519235</v>
      </c>
      <c r="X43" s="126">
        <v>86.519235</v>
      </c>
      <c r="Y43" s="11"/>
      <c r="Z43" s="11"/>
      <c r="AA43" s="12"/>
      <c r="AB43" s="12"/>
      <c r="AC43" s="130">
        <v>1298.7686350000001</v>
      </c>
      <c r="AD43" s="3" t="s">
        <v>38</v>
      </c>
    </row>
    <row r="44" spans="1:30" ht="17.25" customHeight="1" thickBot="1">
      <c r="A44" s="71">
        <v>25</v>
      </c>
      <c r="B44" s="26" t="s">
        <v>107</v>
      </c>
      <c r="C44" s="28" t="s">
        <v>108</v>
      </c>
      <c r="D44" s="200">
        <v>337</v>
      </c>
      <c r="E44" s="109" t="s">
        <v>37</v>
      </c>
      <c r="F44" s="138">
        <v>33</v>
      </c>
      <c r="G44" s="139">
        <v>56</v>
      </c>
      <c r="H44" s="140"/>
      <c r="I44" s="139">
        <v>89</v>
      </c>
      <c r="J44" s="183">
        <v>81</v>
      </c>
      <c r="K44" s="77">
        <v>855.5642001098902</v>
      </c>
      <c r="L44" s="244"/>
      <c r="M44" s="257"/>
      <c r="N44" s="253"/>
      <c r="O44" s="117"/>
      <c r="P44" s="117"/>
      <c r="Q44" s="117"/>
      <c r="R44" s="117"/>
      <c r="S44" s="118"/>
      <c r="T44" s="118"/>
      <c r="U44" s="239">
        <v>18.399230109890112</v>
      </c>
      <c r="V44" s="230">
        <f t="shared" si="0"/>
        <v>873.9634302197803</v>
      </c>
      <c r="W44" s="127">
        <v>39.111435</v>
      </c>
      <c r="X44" s="128">
        <v>39.111435</v>
      </c>
      <c r="Y44" s="13"/>
      <c r="Z44" s="13"/>
      <c r="AA44" s="14"/>
      <c r="AB44" s="14"/>
      <c r="AC44" s="131">
        <v>913.0748652197803</v>
      </c>
      <c r="AD44" s="15" t="s">
        <v>38</v>
      </c>
    </row>
    <row r="45" spans="1:30" ht="15" customHeight="1" thickBot="1">
      <c r="A45" s="70">
        <v>26</v>
      </c>
      <c r="B45" s="25" t="s">
        <v>109</v>
      </c>
      <c r="C45" s="27" t="s">
        <v>110</v>
      </c>
      <c r="D45" s="200">
        <v>337</v>
      </c>
      <c r="E45" s="73" t="s">
        <v>37</v>
      </c>
      <c r="F45" s="136">
        <v>98</v>
      </c>
      <c r="G45" s="135">
        <v>109</v>
      </c>
      <c r="H45" s="137"/>
      <c r="I45" s="135">
        <v>207</v>
      </c>
      <c r="J45" s="182">
        <v>183</v>
      </c>
      <c r="K45" s="76">
        <v>1554.03465</v>
      </c>
      <c r="L45" s="244"/>
      <c r="M45" s="257"/>
      <c r="N45" s="252"/>
      <c r="O45" s="50"/>
      <c r="P45" s="116"/>
      <c r="Q45" s="50"/>
      <c r="R45" s="50"/>
      <c r="S45" s="51"/>
      <c r="T45" s="51"/>
      <c r="U45" s="235">
        <v>33.4201</v>
      </c>
      <c r="V45" s="228">
        <f t="shared" si="0"/>
        <v>1587.45475</v>
      </c>
      <c r="W45" s="124">
        <v>116.14911000000001</v>
      </c>
      <c r="X45" s="126">
        <v>116.14911000000001</v>
      </c>
      <c r="Y45" s="11"/>
      <c r="Z45" s="11"/>
      <c r="AA45" s="12"/>
      <c r="AB45" s="12"/>
      <c r="AC45" s="130">
        <v>1703.6038600000002</v>
      </c>
      <c r="AD45" s="3" t="s">
        <v>38</v>
      </c>
    </row>
    <row r="46" spans="1:30" ht="16.5" thickBot="1">
      <c r="A46" s="71">
        <v>27</v>
      </c>
      <c r="B46" s="26" t="s">
        <v>111</v>
      </c>
      <c r="C46" s="28" t="s">
        <v>112</v>
      </c>
      <c r="D46" s="200">
        <v>337</v>
      </c>
      <c r="E46" s="109" t="s">
        <v>37</v>
      </c>
      <c r="F46" s="138">
        <v>30</v>
      </c>
      <c r="G46" s="139">
        <v>65</v>
      </c>
      <c r="H46" s="140"/>
      <c r="I46" s="139">
        <v>95</v>
      </c>
      <c r="J46" s="183">
        <v>88</v>
      </c>
      <c r="K46" s="77">
        <v>929.501847032967</v>
      </c>
      <c r="L46" s="244"/>
      <c r="M46" s="257">
        <f t="shared" si="4"/>
        <v>92</v>
      </c>
      <c r="N46" s="253"/>
      <c r="O46" s="117"/>
      <c r="P46" s="117"/>
      <c r="Q46" s="117">
        <v>92</v>
      </c>
      <c r="R46" s="117"/>
      <c r="S46" s="118"/>
      <c r="T46" s="118"/>
      <c r="U46" s="239">
        <v>19.989287032967034</v>
      </c>
      <c r="V46" s="230">
        <f t="shared" si="0"/>
        <v>1041.4911340659341</v>
      </c>
      <c r="W46" s="127">
        <v>35.55585</v>
      </c>
      <c r="X46" s="128">
        <v>35.55585</v>
      </c>
      <c r="Y46" s="13"/>
      <c r="Z46" s="13"/>
      <c r="AA46" s="14"/>
      <c r="AB46" s="14"/>
      <c r="AC46" s="131">
        <v>1077.046984065934</v>
      </c>
      <c r="AD46" s="15" t="s">
        <v>38</v>
      </c>
    </row>
    <row r="47" spans="1:30" ht="16.5" customHeight="1" thickBot="1">
      <c r="A47" s="70">
        <v>28</v>
      </c>
      <c r="B47" s="25" t="s">
        <v>113</v>
      </c>
      <c r="C47" s="27" t="s">
        <v>114</v>
      </c>
      <c r="D47" s="200">
        <v>337</v>
      </c>
      <c r="E47" s="73" t="s">
        <v>37</v>
      </c>
      <c r="F47" s="136">
        <v>49</v>
      </c>
      <c r="G47" s="135">
        <v>91</v>
      </c>
      <c r="H47" s="137"/>
      <c r="I47" s="135">
        <v>140</v>
      </c>
      <c r="J47" s="182">
        <v>128</v>
      </c>
      <c r="K47" s="76">
        <v>1199.6163000000001</v>
      </c>
      <c r="L47" s="244">
        <v>35</v>
      </c>
      <c r="M47" s="257">
        <f t="shared" si="4"/>
        <v>85</v>
      </c>
      <c r="N47" s="252"/>
      <c r="O47" s="50"/>
      <c r="P47" s="116">
        <v>35</v>
      </c>
      <c r="Q47" s="50">
        <v>20</v>
      </c>
      <c r="R47" s="50"/>
      <c r="S47" s="51">
        <v>30</v>
      </c>
      <c r="T47" s="51"/>
      <c r="U47" s="235">
        <v>25.7982</v>
      </c>
      <c r="V47" s="228">
        <f t="shared" si="0"/>
        <v>1310.4145</v>
      </c>
      <c r="W47" s="124">
        <v>58.074555000000004</v>
      </c>
      <c r="X47" s="126">
        <v>58.074555000000004</v>
      </c>
      <c r="Y47" s="11"/>
      <c r="Z47" s="11"/>
      <c r="AA47" s="12"/>
      <c r="AB47" s="12"/>
      <c r="AC47" s="130">
        <v>1368.489055</v>
      </c>
      <c r="AD47" s="3" t="s">
        <v>38</v>
      </c>
    </row>
    <row r="48" spans="1:30" ht="15" customHeight="1" thickBot="1">
      <c r="A48" s="70">
        <v>29</v>
      </c>
      <c r="B48" s="25" t="s">
        <v>115</v>
      </c>
      <c r="C48" s="27" t="s">
        <v>116</v>
      </c>
      <c r="D48" s="200">
        <v>337</v>
      </c>
      <c r="E48" s="73" t="s">
        <v>37</v>
      </c>
      <c r="F48" s="136">
        <v>57</v>
      </c>
      <c r="G48" s="135">
        <v>87</v>
      </c>
      <c r="H48" s="137"/>
      <c r="I48" s="135">
        <v>144</v>
      </c>
      <c r="J48" s="182">
        <v>130</v>
      </c>
      <c r="K48" s="76">
        <v>1212.50424</v>
      </c>
      <c r="L48" s="244"/>
      <c r="M48" s="257">
        <f t="shared" si="4"/>
        <v>114.5</v>
      </c>
      <c r="N48" s="252">
        <v>114.5</v>
      </c>
      <c r="O48" s="50"/>
      <c r="P48" s="116"/>
      <c r="Q48" s="50"/>
      <c r="R48" s="50"/>
      <c r="S48" s="51"/>
      <c r="T48" s="51"/>
      <c r="U48" s="235">
        <v>26.07536</v>
      </c>
      <c r="V48" s="228">
        <f t="shared" si="0"/>
        <v>1353.0796</v>
      </c>
      <c r="W48" s="124">
        <v>67.556115</v>
      </c>
      <c r="X48" s="126">
        <v>67.556115</v>
      </c>
      <c r="Y48" s="11"/>
      <c r="Z48" s="11"/>
      <c r="AA48" s="12"/>
      <c r="AB48" s="12"/>
      <c r="AC48" s="130">
        <v>1420.6357150000001</v>
      </c>
      <c r="AD48" s="3" t="s">
        <v>38</v>
      </c>
    </row>
    <row r="49" spans="1:30" ht="14.25" customHeight="1" thickBot="1">
      <c r="A49" s="71">
        <v>30</v>
      </c>
      <c r="B49" s="26" t="s">
        <v>117</v>
      </c>
      <c r="C49" s="28" t="s">
        <v>118</v>
      </c>
      <c r="D49" s="200">
        <v>337</v>
      </c>
      <c r="E49" s="109" t="s">
        <v>37</v>
      </c>
      <c r="F49" s="138">
        <v>40</v>
      </c>
      <c r="G49" s="139">
        <v>52</v>
      </c>
      <c r="H49" s="140"/>
      <c r="I49" s="139">
        <v>92</v>
      </c>
      <c r="J49" s="183">
        <v>82</v>
      </c>
      <c r="K49" s="77">
        <v>866.1267210989012</v>
      </c>
      <c r="L49" s="244"/>
      <c r="M49" s="257"/>
      <c r="N49" s="253"/>
      <c r="O49" s="117"/>
      <c r="P49" s="117"/>
      <c r="Q49" s="117"/>
      <c r="R49" s="117"/>
      <c r="S49" s="118"/>
      <c r="T49" s="118"/>
      <c r="U49" s="239">
        <v>18.6263810989011</v>
      </c>
      <c r="V49" s="230">
        <f t="shared" si="0"/>
        <v>884.7531021978023</v>
      </c>
      <c r="W49" s="127">
        <v>47.407799999999995</v>
      </c>
      <c r="X49" s="128">
        <v>47.407799999999995</v>
      </c>
      <c r="Y49" s="13"/>
      <c r="Z49" s="13"/>
      <c r="AA49" s="14"/>
      <c r="AB49" s="14"/>
      <c r="AC49" s="131">
        <v>932.1609021978022</v>
      </c>
      <c r="AD49" s="15" t="s">
        <v>38</v>
      </c>
    </row>
    <row r="50" spans="1:30" ht="17.25" customHeight="1" thickBot="1">
      <c r="A50" s="70">
        <v>31</v>
      </c>
      <c r="B50" s="25" t="s">
        <v>119</v>
      </c>
      <c r="C50" s="27" t="s">
        <v>47</v>
      </c>
      <c r="D50" s="200">
        <v>337</v>
      </c>
      <c r="E50" s="73" t="s">
        <v>37</v>
      </c>
      <c r="F50" s="136">
        <v>33</v>
      </c>
      <c r="G50" s="135">
        <v>70</v>
      </c>
      <c r="H50" s="137"/>
      <c r="I50" s="135">
        <v>103</v>
      </c>
      <c r="J50" s="182">
        <v>95</v>
      </c>
      <c r="K50" s="76">
        <v>986.96529</v>
      </c>
      <c r="L50" s="244"/>
      <c r="M50" s="257"/>
      <c r="N50" s="252"/>
      <c r="O50" s="50"/>
      <c r="P50" s="116"/>
      <c r="Q50" s="50"/>
      <c r="R50" s="50"/>
      <c r="S50" s="51"/>
      <c r="T50" s="51"/>
      <c r="U50" s="235">
        <v>21.225060000000003</v>
      </c>
      <c r="V50" s="228">
        <f t="shared" si="0"/>
        <v>1008.19035</v>
      </c>
      <c r="W50" s="124">
        <v>39.111435</v>
      </c>
      <c r="X50" s="126">
        <v>39.111435</v>
      </c>
      <c r="Y50" s="11"/>
      <c r="Z50" s="11"/>
      <c r="AA50" s="12"/>
      <c r="AB50" s="12"/>
      <c r="AC50" s="130">
        <v>1047.3017849999999</v>
      </c>
      <c r="AD50" s="3" t="s">
        <v>38</v>
      </c>
    </row>
    <row r="51" spans="1:30" ht="18" customHeight="1" thickBot="1">
      <c r="A51" s="82">
        <v>32</v>
      </c>
      <c r="B51" s="46" t="s">
        <v>120</v>
      </c>
      <c r="C51" s="47" t="s">
        <v>121</v>
      </c>
      <c r="D51" s="201">
        <v>337</v>
      </c>
      <c r="E51" s="110" t="s">
        <v>37</v>
      </c>
      <c r="F51" s="141">
        <v>78</v>
      </c>
      <c r="G51" s="142">
        <v>92</v>
      </c>
      <c r="H51" s="143"/>
      <c r="I51" s="142">
        <v>170</v>
      </c>
      <c r="J51" s="184">
        <v>151</v>
      </c>
      <c r="K51" s="86">
        <v>1347.82761</v>
      </c>
      <c r="L51" s="248"/>
      <c r="M51" s="257"/>
      <c r="N51" s="254"/>
      <c r="O51" s="55"/>
      <c r="P51" s="122"/>
      <c r="Q51" s="55"/>
      <c r="R51" s="55"/>
      <c r="S51" s="57"/>
      <c r="T51" s="57"/>
      <c r="U51" s="237">
        <v>28.98554</v>
      </c>
      <c r="V51" s="228">
        <f t="shared" si="0"/>
        <v>1376.81315</v>
      </c>
      <c r="W51" s="125">
        <v>92.44520999999999</v>
      </c>
      <c r="X51" s="61">
        <v>92.44520999999999</v>
      </c>
      <c r="Y51" s="30"/>
      <c r="Z51" s="30"/>
      <c r="AA51" s="22"/>
      <c r="AB51" s="22"/>
      <c r="AC51" s="62">
        <v>1469.25836</v>
      </c>
      <c r="AD51" s="20" t="s">
        <v>38</v>
      </c>
    </row>
    <row r="52" spans="1:30" ht="16.5" thickBot="1">
      <c r="A52" s="112"/>
      <c r="B52" s="89" t="s">
        <v>122</v>
      </c>
      <c r="C52" s="113"/>
      <c r="D52" s="203"/>
      <c r="E52" s="114"/>
      <c r="F52" s="113">
        <v>2433</v>
      </c>
      <c r="G52" s="113">
        <v>3278</v>
      </c>
      <c r="H52" s="113">
        <v>0</v>
      </c>
      <c r="I52" s="115">
        <v>5711</v>
      </c>
      <c r="J52" s="174">
        <v>5103</v>
      </c>
      <c r="K52" s="132">
        <f>SUM(K20:K51)</f>
        <v>44837.74302824176</v>
      </c>
      <c r="L52" s="224">
        <f>SUM(L20:L51)</f>
        <v>358.7</v>
      </c>
      <c r="M52" s="218">
        <f aca="true" t="shared" si="5" ref="M52:U52">SUM(M20:M51)</f>
        <v>3623.9000000000005</v>
      </c>
      <c r="N52" s="231">
        <f t="shared" si="5"/>
        <v>532.5</v>
      </c>
      <c r="O52" s="187">
        <f t="shared" si="5"/>
        <v>0</v>
      </c>
      <c r="P52" s="220">
        <f t="shared" si="5"/>
        <v>202.5</v>
      </c>
      <c r="Q52" s="187">
        <f t="shared" si="5"/>
        <v>2259.9</v>
      </c>
      <c r="R52" s="187">
        <f t="shared" si="5"/>
        <v>30</v>
      </c>
      <c r="S52" s="187">
        <f t="shared" si="5"/>
        <v>599</v>
      </c>
      <c r="T52" s="224">
        <f t="shared" si="5"/>
        <v>0</v>
      </c>
      <c r="U52" s="218">
        <f t="shared" si="5"/>
        <v>964.2525382417582</v>
      </c>
      <c r="V52" s="231">
        <f aca="true" t="shared" si="6" ref="V52:AD52">SUM(V20:V51)</f>
        <v>49425.8955664835</v>
      </c>
      <c r="W52" s="187">
        <f t="shared" si="6"/>
        <v>2883.5794349999996</v>
      </c>
      <c r="X52" s="187">
        <f t="shared" si="6"/>
        <v>2883.5794349999996</v>
      </c>
      <c r="Y52" s="187">
        <f t="shared" si="6"/>
        <v>0</v>
      </c>
      <c r="Z52" s="187">
        <f t="shared" si="6"/>
        <v>0</v>
      </c>
      <c r="AA52" s="187">
        <f t="shared" si="6"/>
        <v>0</v>
      </c>
      <c r="AB52" s="187">
        <f t="shared" si="6"/>
        <v>0</v>
      </c>
      <c r="AC52" s="187">
        <f t="shared" si="6"/>
        <v>51258.67500148352</v>
      </c>
      <c r="AD52" s="187">
        <f t="shared" si="6"/>
        <v>0</v>
      </c>
    </row>
    <row r="53" spans="1:30" ht="16.5" customHeight="1">
      <c r="A53" s="100">
        <v>1</v>
      </c>
      <c r="B53" s="104" t="s">
        <v>123</v>
      </c>
      <c r="C53" s="43" t="s">
        <v>57</v>
      </c>
      <c r="D53" s="204">
        <v>102</v>
      </c>
      <c r="E53" s="80" t="s">
        <v>37</v>
      </c>
      <c r="F53" s="144">
        <v>252</v>
      </c>
      <c r="G53" s="144"/>
      <c r="H53" s="144"/>
      <c r="I53" s="134">
        <v>252</v>
      </c>
      <c r="J53" s="175">
        <v>189</v>
      </c>
      <c r="K53" s="102">
        <v>1592.69847</v>
      </c>
      <c r="L53" s="244"/>
      <c r="M53" s="258"/>
      <c r="N53" s="252"/>
      <c r="O53" s="50"/>
      <c r="P53" s="116"/>
      <c r="Q53" s="50"/>
      <c r="R53" s="50"/>
      <c r="S53" s="51"/>
      <c r="T53" s="51"/>
      <c r="U53" s="238">
        <v>34.251580000000004</v>
      </c>
      <c r="V53" s="228">
        <f t="shared" si="0"/>
        <v>1626.9500500000001</v>
      </c>
      <c r="W53" s="124">
        <v>298.66914</v>
      </c>
      <c r="X53" s="126">
        <v>298.66914</v>
      </c>
      <c r="Y53" s="44"/>
      <c r="Z53" s="44"/>
      <c r="AA53" s="99"/>
      <c r="AB53" s="99"/>
      <c r="AC53" s="130">
        <v>1925.6191900000001</v>
      </c>
      <c r="AD53" s="21" t="s">
        <v>38</v>
      </c>
    </row>
    <row r="54" spans="1:30" ht="18" customHeight="1">
      <c r="A54" s="101">
        <v>2</v>
      </c>
      <c r="B54" s="105" t="s">
        <v>124</v>
      </c>
      <c r="C54" s="29" t="s">
        <v>125</v>
      </c>
      <c r="D54" s="205">
        <v>102</v>
      </c>
      <c r="E54" s="73" t="s">
        <v>37</v>
      </c>
      <c r="F54" s="137">
        <v>34</v>
      </c>
      <c r="G54" s="137"/>
      <c r="H54" s="137"/>
      <c r="I54" s="135">
        <v>34</v>
      </c>
      <c r="J54" s="176">
        <v>26</v>
      </c>
      <c r="K54" s="103">
        <v>405.2137478048781</v>
      </c>
      <c r="L54" s="244"/>
      <c r="M54" s="258"/>
      <c r="N54" s="252"/>
      <c r="O54" s="50"/>
      <c r="P54" s="116"/>
      <c r="Q54" s="50"/>
      <c r="R54" s="50"/>
      <c r="S54" s="51"/>
      <c r="T54" s="51"/>
      <c r="U54" s="240">
        <v>8.714274146341465</v>
      </c>
      <c r="V54" s="228">
        <f t="shared" si="0"/>
        <v>413.92802195121953</v>
      </c>
      <c r="W54" s="124">
        <v>40.29663</v>
      </c>
      <c r="X54" s="126">
        <v>40.29663</v>
      </c>
      <c r="Y54" s="11"/>
      <c r="Z54" s="11"/>
      <c r="AA54" s="12"/>
      <c r="AB54" s="12"/>
      <c r="AC54" s="130">
        <v>454.2246519512195</v>
      </c>
      <c r="AD54" s="3" t="s">
        <v>38</v>
      </c>
    </row>
    <row r="55" spans="1:30" ht="19.5" customHeight="1">
      <c r="A55" s="100">
        <v>3</v>
      </c>
      <c r="B55" s="105" t="s">
        <v>126</v>
      </c>
      <c r="C55" s="29" t="s">
        <v>127</v>
      </c>
      <c r="D55" s="205">
        <v>102</v>
      </c>
      <c r="E55" s="73" t="s">
        <v>37</v>
      </c>
      <c r="F55" s="137">
        <v>51</v>
      </c>
      <c r="G55" s="137"/>
      <c r="H55" s="137"/>
      <c r="I55" s="135">
        <v>51</v>
      </c>
      <c r="J55" s="176">
        <v>38</v>
      </c>
      <c r="K55" s="103">
        <v>592.2354775609756</v>
      </c>
      <c r="L55" s="244"/>
      <c r="M55" s="258">
        <v>39.3</v>
      </c>
      <c r="N55" s="252"/>
      <c r="O55" s="50"/>
      <c r="P55" s="116"/>
      <c r="Q55" s="50">
        <v>39.3</v>
      </c>
      <c r="R55" s="50"/>
      <c r="S55" s="51"/>
      <c r="T55" s="51"/>
      <c r="U55" s="240">
        <v>12.73624682926829</v>
      </c>
      <c r="V55" s="228">
        <f t="shared" si="0"/>
        <v>644.2717243902439</v>
      </c>
      <c r="W55" s="124">
        <v>60.444945</v>
      </c>
      <c r="X55" s="126">
        <v>60.444945</v>
      </c>
      <c r="Y55" s="11"/>
      <c r="Z55" s="11"/>
      <c r="AA55" s="12"/>
      <c r="AB55" s="12"/>
      <c r="AC55" s="130">
        <v>704.7166693902439</v>
      </c>
      <c r="AD55" s="3" t="s">
        <v>38</v>
      </c>
    </row>
    <row r="56" spans="1:30" ht="15.75" customHeight="1">
      <c r="A56" s="101">
        <v>4</v>
      </c>
      <c r="B56" s="105" t="s">
        <v>128</v>
      </c>
      <c r="C56" s="29" t="s">
        <v>129</v>
      </c>
      <c r="D56" s="205">
        <v>102</v>
      </c>
      <c r="E56" s="74" t="s">
        <v>41</v>
      </c>
      <c r="F56" s="137">
        <v>27</v>
      </c>
      <c r="G56" s="137"/>
      <c r="H56" s="137"/>
      <c r="I56" s="135">
        <v>27</v>
      </c>
      <c r="J56" s="176">
        <v>20</v>
      </c>
      <c r="K56" s="103">
        <v>311.70288292682926</v>
      </c>
      <c r="L56" s="244">
        <v>0.5</v>
      </c>
      <c r="M56" s="258">
        <v>180.5</v>
      </c>
      <c r="N56" s="252"/>
      <c r="O56" s="50"/>
      <c r="P56" s="116"/>
      <c r="Q56" s="50">
        <v>180.5</v>
      </c>
      <c r="R56" s="50"/>
      <c r="S56" s="51"/>
      <c r="T56" s="51"/>
      <c r="U56" s="240">
        <v>6.703287804878049</v>
      </c>
      <c r="V56" s="228">
        <f t="shared" si="0"/>
        <v>498.90617073170733</v>
      </c>
      <c r="W56" s="124">
        <v>32.000265</v>
      </c>
      <c r="X56" s="126">
        <v>32.000265</v>
      </c>
      <c r="Y56" s="11"/>
      <c r="Z56" s="11"/>
      <c r="AA56" s="12"/>
      <c r="AB56" s="12"/>
      <c r="AC56" s="130">
        <v>530.9064357317073</v>
      </c>
      <c r="AD56" s="3" t="s">
        <v>38</v>
      </c>
    </row>
    <row r="57" spans="1:30" ht="18" customHeight="1" thickBot="1">
      <c r="A57" s="145">
        <v>5</v>
      </c>
      <c r="B57" s="146" t="s">
        <v>130</v>
      </c>
      <c r="C57" s="147" t="s">
        <v>131</v>
      </c>
      <c r="D57" s="206">
        <v>102</v>
      </c>
      <c r="E57" s="110" t="s">
        <v>37</v>
      </c>
      <c r="F57" s="143">
        <v>28</v>
      </c>
      <c r="G57" s="143"/>
      <c r="H57" s="143"/>
      <c r="I57" s="142">
        <v>28</v>
      </c>
      <c r="J57" s="177">
        <v>21</v>
      </c>
      <c r="K57" s="148">
        <v>327.2880270731708</v>
      </c>
      <c r="L57" s="248"/>
      <c r="M57" s="259">
        <v>29.3</v>
      </c>
      <c r="N57" s="255"/>
      <c r="O57" s="52"/>
      <c r="P57" s="120"/>
      <c r="Q57" s="52">
        <v>29.3</v>
      </c>
      <c r="R57" s="52"/>
      <c r="S57" s="53"/>
      <c r="T57" s="53"/>
      <c r="U57" s="241">
        <v>7.038452195121951</v>
      </c>
      <c r="V57" s="228">
        <f t="shared" si="0"/>
        <v>363.62647926829277</v>
      </c>
      <c r="W57" s="125">
        <v>33.18546</v>
      </c>
      <c r="X57" s="61">
        <v>33.18546</v>
      </c>
      <c r="Y57" s="30"/>
      <c r="Z57" s="30"/>
      <c r="AA57" s="22"/>
      <c r="AB57" s="22"/>
      <c r="AC57" s="62">
        <v>396.81193926829275</v>
      </c>
      <c r="AD57" s="20" t="s">
        <v>38</v>
      </c>
    </row>
    <row r="58" spans="1:30" ht="16.5" thickBot="1">
      <c r="A58" s="108"/>
      <c r="B58" s="48" t="s">
        <v>132</v>
      </c>
      <c r="C58" s="48"/>
      <c r="D58" s="207"/>
      <c r="E58" s="48"/>
      <c r="F58" s="48">
        <v>392</v>
      </c>
      <c r="G58" s="48">
        <v>0</v>
      </c>
      <c r="H58" s="48">
        <v>0</v>
      </c>
      <c r="I58" s="151">
        <v>392</v>
      </c>
      <c r="J58" s="178">
        <v>294</v>
      </c>
      <c r="K58" s="132">
        <f>SUM(K53:K57)</f>
        <v>3229.138605365854</v>
      </c>
      <c r="L58" s="224">
        <f>SUM(L53:L57)</f>
        <v>0.5</v>
      </c>
      <c r="M58" s="218">
        <f>SUM(M53:M57)</f>
        <v>249.10000000000002</v>
      </c>
      <c r="N58" s="231">
        <f aca="true" t="shared" si="7" ref="N58:U58">SUM(N53:N57)</f>
        <v>0</v>
      </c>
      <c r="O58" s="187">
        <f t="shared" si="7"/>
        <v>0</v>
      </c>
      <c r="P58" s="220">
        <f t="shared" si="7"/>
        <v>0</v>
      </c>
      <c r="Q58" s="187">
        <f t="shared" si="7"/>
        <v>249.10000000000002</v>
      </c>
      <c r="R58" s="187">
        <f t="shared" si="7"/>
        <v>0</v>
      </c>
      <c r="S58" s="187">
        <f t="shared" si="7"/>
        <v>0</v>
      </c>
      <c r="T58" s="224">
        <f t="shared" si="7"/>
        <v>0</v>
      </c>
      <c r="U58" s="218">
        <f t="shared" si="7"/>
        <v>69.44384097560976</v>
      </c>
      <c r="V58" s="231">
        <f aca="true" t="shared" si="8" ref="V58:AC58">SUM(V53:V57)</f>
        <v>3547.6824463414637</v>
      </c>
      <c r="W58" s="187">
        <f t="shared" si="8"/>
        <v>464.59644000000003</v>
      </c>
      <c r="X58" s="187">
        <f t="shared" si="8"/>
        <v>464.59644000000003</v>
      </c>
      <c r="Y58" s="187">
        <f t="shared" si="8"/>
        <v>0</v>
      </c>
      <c r="Z58" s="187">
        <f t="shared" si="8"/>
        <v>0</v>
      </c>
      <c r="AA58" s="187">
        <f t="shared" si="8"/>
        <v>0</v>
      </c>
      <c r="AB58" s="187">
        <f t="shared" si="8"/>
        <v>0</v>
      </c>
      <c r="AC58" s="187">
        <f t="shared" si="8"/>
        <v>4012.2788863414635</v>
      </c>
      <c r="AD58" s="49" t="s">
        <v>38</v>
      </c>
    </row>
    <row r="59" spans="1:30" ht="15.75">
      <c r="A59" s="149"/>
      <c r="B59" s="198" t="s">
        <v>133</v>
      </c>
      <c r="C59" s="150"/>
      <c r="D59" s="150"/>
      <c r="E59" s="24"/>
      <c r="F59" s="36"/>
      <c r="G59" s="36"/>
      <c r="H59" s="36"/>
      <c r="I59" s="106">
        <v>0</v>
      </c>
      <c r="J59" s="179"/>
      <c r="K59" s="87"/>
      <c r="L59" s="249"/>
      <c r="M59" s="260">
        <v>357.5</v>
      </c>
      <c r="N59" s="252">
        <v>357.5</v>
      </c>
      <c r="O59" s="50"/>
      <c r="P59" s="123"/>
      <c r="Q59" s="50"/>
      <c r="R59" s="50"/>
      <c r="S59" s="51"/>
      <c r="T59" s="51"/>
      <c r="U59" s="59"/>
      <c r="V59" s="232">
        <v>357.5</v>
      </c>
      <c r="W59" s="124"/>
      <c r="X59" s="129"/>
      <c r="Y59" s="37"/>
      <c r="Z59" s="37"/>
      <c r="AA59" s="37"/>
      <c r="AB59" s="37"/>
      <c r="AC59" s="130">
        <f>V59</f>
        <v>357.5</v>
      </c>
      <c r="AD59" s="21"/>
    </row>
    <row r="60" spans="1:30" ht="16.5" thickBot="1">
      <c r="A60" s="4"/>
      <c r="B60" s="192" t="s">
        <v>134</v>
      </c>
      <c r="C60" s="47"/>
      <c r="D60" s="147"/>
      <c r="E60" s="23"/>
      <c r="F60" s="152"/>
      <c r="G60" s="152"/>
      <c r="H60" s="152"/>
      <c r="I60" s="153">
        <v>0</v>
      </c>
      <c r="J60" s="45"/>
      <c r="K60" s="154"/>
      <c r="L60" s="250"/>
      <c r="M60" s="261"/>
      <c r="N60" s="256"/>
      <c r="O60" s="193"/>
      <c r="P60" s="193"/>
      <c r="Q60" s="194"/>
      <c r="R60" s="195"/>
      <c r="S60" s="195"/>
      <c r="T60" s="225">
        <f>T62-K61-U61-M61</f>
        <v>7786.2251478750095</v>
      </c>
      <c r="U60" s="242"/>
      <c r="V60" s="233">
        <f>T60</f>
        <v>7786.2251478750095</v>
      </c>
      <c r="W60" s="125"/>
      <c r="X60" s="60"/>
      <c r="Y60" s="30"/>
      <c r="Z60" s="30"/>
      <c r="AA60" s="22"/>
      <c r="AB60" s="22"/>
      <c r="AC60" s="62">
        <v>9410.425147875008</v>
      </c>
      <c r="AD60" s="20" t="s">
        <v>38</v>
      </c>
    </row>
    <row r="61" spans="1:30" ht="20.25" customHeight="1" thickBot="1">
      <c r="A61" s="112">
        <v>49</v>
      </c>
      <c r="B61" s="107" t="s">
        <v>135</v>
      </c>
      <c r="C61" s="155"/>
      <c r="D61" s="208"/>
      <c r="E61" s="156"/>
      <c r="F61" s="157">
        <v>4706</v>
      </c>
      <c r="G61" s="157">
        <v>6145</v>
      </c>
      <c r="H61" s="157">
        <v>1236</v>
      </c>
      <c r="I61" s="158">
        <v>12087</v>
      </c>
      <c r="J61" s="180">
        <v>11184</v>
      </c>
      <c r="K61" s="188">
        <v>89838.79649290763</v>
      </c>
      <c r="L61" s="226">
        <f>L58+L52+L19</f>
        <v>578.7</v>
      </c>
      <c r="M61" s="243">
        <f>M58+M52+M19+M59+M60</f>
        <v>7721.9</v>
      </c>
      <c r="N61" s="234">
        <f>N58+N52+N19+N59+N60</f>
        <v>1350.9</v>
      </c>
      <c r="O61" s="189">
        <f aca="true" t="shared" si="9" ref="O61:V61">O58+O52+O19+O59+O60</f>
        <v>727.6</v>
      </c>
      <c r="P61" s="189">
        <f t="shared" si="9"/>
        <v>299.5</v>
      </c>
      <c r="Q61" s="189">
        <f t="shared" si="9"/>
        <v>3995.4</v>
      </c>
      <c r="R61" s="189">
        <f t="shared" si="9"/>
        <v>30</v>
      </c>
      <c r="S61" s="189">
        <f t="shared" si="9"/>
        <v>1318.5</v>
      </c>
      <c r="T61" s="226">
        <f t="shared" si="9"/>
        <v>7786.2251478750095</v>
      </c>
      <c r="U61" s="243">
        <f t="shared" si="9"/>
        <v>1932.378359217368</v>
      </c>
      <c r="V61" s="234">
        <f t="shared" si="9"/>
        <v>107279.29999999997</v>
      </c>
      <c r="W61" s="189">
        <f aca="true" t="shared" si="10" ref="W61:AC61">W58+W52+W19+W59+W60</f>
        <v>5577.5276699999995</v>
      </c>
      <c r="X61" s="189">
        <f t="shared" si="10"/>
        <v>5577.5276699999995</v>
      </c>
      <c r="Y61" s="189">
        <f t="shared" si="10"/>
        <v>0</v>
      </c>
      <c r="Z61" s="189">
        <f t="shared" si="10"/>
        <v>0</v>
      </c>
      <c r="AA61" s="189">
        <f t="shared" si="10"/>
        <v>0</v>
      </c>
      <c r="AB61" s="189">
        <f t="shared" si="10"/>
        <v>0</v>
      </c>
      <c r="AC61" s="189">
        <f t="shared" si="10"/>
        <v>112856.82767</v>
      </c>
      <c r="AD61" s="159" t="s">
        <v>38</v>
      </c>
    </row>
    <row r="62" spans="1:3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90" t="s">
        <v>136</v>
      </c>
      <c r="R62" s="190"/>
      <c r="S62" s="191"/>
      <c r="T62" s="190">
        <v>107279.3</v>
      </c>
      <c r="U62" s="39"/>
      <c r="V62" s="1"/>
      <c r="W62" s="1"/>
      <c r="X62" s="1"/>
      <c r="Y62" s="1"/>
      <c r="Z62" s="1"/>
      <c r="AA62" s="1"/>
      <c r="AB62" s="1"/>
      <c r="AC62" s="217"/>
      <c r="AD62" s="1"/>
    </row>
    <row r="63" spans="14:19" ht="15">
      <c r="N63" s="216"/>
      <c r="O63" s="216"/>
      <c r="P63" s="216"/>
      <c r="Q63" s="216"/>
      <c r="R63" s="216"/>
      <c r="S63" s="209"/>
    </row>
  </sheetData>
  <sheetProtection/>
  <mergeCells count="19"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AC3:AC5"/>
    <mergeCell ref="AD3:AD5"/>
    <mergeCell ref="L4:L5"/>
    <mergeCell ref="M4:T4"/>
    <mergeCell ref="K3:K5"/>
    <mergeCell ref="L3:T3"/>
    <mergeCell ref="U3:U5"/>
    <mergeCell ref="V3:V5"/>
    <mergeCell ref="W3:A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Educatiei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Catanoi</dc:creator>
  <cp:keywords/>
  <dc:description/>
  <cp:lastModifiedBy>E-Enter</cp:lastModifiedBy>
  <dcterms:created xsi:type="dcterms:W3CDTF">2014-04-14T04:57:15Z</dcterms:created>
  <dcterms:modified xsi:type="dcterms:W3CDTF">2014-10-21T06:24:53Z</dcterms:modified>
  <cp:category/>
  <cp:version/>
  <cp:contentType/>
  <cp:contentStatus/>
</cp:coreProperties>
</file>